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esupuesto\Publicacion_Pagina_web_2019\"/>
    </mc:Choice>
  </mc:AlternateContent>
  <bookViews>
    <workbookView xWindow="0" yWindow="0" windowWidth="22590" windowHeight="9435" tabRatio="780"/>
  </bookViews>
  <sheets>
    <sheet name="CuentasPorPagar_Enero_2019" sheetId="10" r:id="rId1"/>
  </sheets>
  <definedNames>
    <definedName name="_xlnm._FilterDatabase" localSheetId="0" hidden="1">CuentasPorPagar_Enero_2019!$A$5:$G$24</definedName>
    <definedName name="_xlnm.Print_Area" localSheetId="0">CuentasPorPagar_Enero_2019!$A$1:$G$24</definedName>
    <definedName name="_xlnm.Print_Titles" localSheetId="0">CuentasPorPagar_Enero_2019!$5:$5</definedName>
  </definedNames>
  <calcPr calcId="162913" fullCalcOnLoad="1"/>
</workbook>
</file>

<file path=xl/calcChain.xml><?xml version="1.0" encoding="utf-8"?>
<calcChain xmlns="http://schemas.openxmlformats.org/spreadsheetml/2006/main">
  <c r="F23" i="10" l="1"/>
  <c r="C21" i="10"/>
  <c r="C20" i="10"/>
  <c r="C18" i="10"/>
  <c r="C19" i="10" s="1"/>
  <c r="C16" i="10"/>
  <c r="C14" i="10"/>
  <c r="C12" i="10"/>
  <c r="C13" i="10" s="1"/>
  <c r="C10" i="10"/>
  <c r="C8" i="10"/>
  <c r="C7" i="10"/>
  <c r="C9" i="10" s="1"/>
  <c r="C6" i="10"/>
  <c r="F7" i="10"/>
  <c r="G7" i="10"/>
  <c r="E9" i="10"/>
  <c r="D9" i="10"/>
  <c r="B13" i="10"/>
  <c r="B15" i="10"/>
  <c r="B23" i="10"/>
  <c r="E11" i="10"/>
  <c r="D11" i="10"/>
  <c r="B11" i="10"/>
  <c r="E13" i="10"/>
  <c r="B9" i="10"/>
  <c r="B24" i="10" s="1"/>
  <c r="E22" i="10"/>
  <c r="D13" i="10"/>
  <c r="D15" i="10"/>
  <c r="D23" i="10"/>
  <c r="D24" i="10"/>
  <c r="D17" i="10"/>
  <c r="D19" i="10"/>
  <c r="D22" i="10"/>
  <c r="C22" i="10"/>
  <c r="B22" i="10"/>
  <c r="G21" i="10"/>
  <c r="F21" i="10"/>
  <c r="E19" i="10"/>
  <c r="B19" i="10"/>
  <c r="G18" i="10"/>
  <c r="G16" i="10"/>
  <c r="G14" i="10"/>
  <c r="G12" i="10"/>
  <c r="G10" i="10"/>
  <c r="G8" i="10"/>
  <c r="G6" i="10"/>
  <c r="F6" i="10"/>
  <c r="F18" i="10"/>
  <c r="F10" i="10"/>
  <c r="F8" i="10"/>
  <c r="E15" i="10"/>
  <c r="F15" i="10"/>
  <c r="B17" i="10"/>
  <c r="E17" i="10"/>
  <c r="C11" i="10"/>
  <c r="C17" i="10"/>
  <c r="C15" i="10"/>
  <c r="G22" i="10"/>
  <c r="G19" i="10"/>
  <c r="F19" i="10"/>
  <c r="F17" i="10"/>
  <c r="G17" i="10"/>
  <c r="G13" i="10"/>
  <c r="F13" i="10"/>
  <c r="G15" i="10"/>
  <c r="G23" i="10"/>
  <c r="F11" i="10"/>
  <c r="G9" i="10"/>
  <c r="F9" i="10"/>
  <c r="F22" i="10"/>
  <c r="G11" i="10"/>
  <c r="E23" i="10"/>
  <c r="E24" i="10"/>
  <c r="G24" i="10" s="1"/>
  <c r="F24" i="10" l="1"/>
  <c r="C23" i="10"/>
  <c r="C24" i="10" s="1"/>
</calcChain>
</file>

<file path=xl/sharedStrings.xml><?xml version="1.0" encoding="utf-8"?>
<sst xmlns="http://schemas.openxmlformats.org/spreadsheetml/2006/main" count="30" uniqueCount="30">
  <si>
    <t>Pagos</t>
  </si>
  <si>
    <t>Descripción</t>
  </si>
  <si>
    <t>Presupuesto Inicial</t>
  </si>
  <si>
    <t>TOTAL GENERAL</t>
  </si>
  <si>
    <t>Compromisos por pagar</t>
  </si>
  <si>
    <t>TOTAL INVERSION</t>
  </si>
  <si>
    <t>Total Gastos de Funcionamiento</t>
  </si>
  <si>
    <t>Adquisición de bienes y servicios</t>
  </si>
  <si>
    <t>III.  Administración integral del patrimonio ambiental</t>
  </si>
  <si>
    <t>V. Gestión integral de la biodiversidad y sus servicios ecosistémicos</t>
  </si>
  <si>
    <t>VI. Gestión Integral del recurso hídrico</t>
  </si>
  <si>
    <t>IX. Desarrollo administrativo y fortalecimiento institucional</t>
  </si>
  <si>
    <t>Reducciones</t>
  </si>
  <si>
    <t>CORPORACIÓN AUTÓNOMA REGIONAL DEL CENTRO DE ANTIOQUIA - CORANTIOQUIA</t>
  </si>
  <si>
    <t>% Ejec. PAG</t>
  </si>
  <si>
    <t>Compromisos / Obligaciones</t>
  </si>
  <si>
    <t>Cifras en pesos $</t>
  </si>
  <si>
    <t>Aportes al Fondo de Compensación Ambiental</t>
  </si>
  <si>
    <t>Proyecto 4: Regulación del uso de los Recursos Naturales Renovables-RNR</t>
  </si>
  <si>
    <t>Proyecto 7: Fortalecimiento de los procesos de participación ambiental</t>
  </si>
  <si>
    <t>Proyecto 11: Manejo Integral de Áreas Protegidas para la conservación de la  Biodiversidad</t>
  </si>
  <si>
    <t>Proyecto 16: Conocimiento  y  Gobernabilidad del Recurso Hidrico</t>
  </si>
  <si>
    <t>Proyecto 18: Mejoramiento del saneamiento hídrico urbano y rural</t>
  </si>
  <si>
    <t>VII. Gestión Ambiental, Sectorial y Urbana, para el crecimiento verde.</t>
  </si>
  <si>
    <t xml:space="preserve">Proyecto 24: Gestión del Talento Humano para el servicio al ciudadano  </t>
  </si>
  <si>
    <t xml:space="preserve">Proyecto 25: Gestión logistica de bienes y servicios </t>
  </si>
  <si>
    <t>IV. Construcción de una cultura ambiental responsable y ética para la paz en el territorio</t>
  </si>
  <si>
    <t>MES DE ENERO DE 2019</t>
  </si>
  <si>
    <t>INFORME DE EJECUCIÓN DE CUENTAS POR PAGAR  DE FUNCIONAMIENTO E INVERSIÓN - VIGENCIA 2019</t>
  </si>
  <si>
    <t>Impuestos y Multas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</si>
</sst>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_ * #,##0.00_ ;_ * \-#,##0.00_ ;_ * &quot;-&quot;??_ ;_ @_ "/>
    <numFmt numFmtId="171" formatCode="_ * #,##0_ ;_ * \-#,##0_ ;_ * &quot;-&quot;??_ ;_ @_ "/>
    <numFmt numFmtId="173" formatCode="_(* #,##0_);_(* \(#,##0\);_(* &quot;-&quot;??_);_(@_)"/>
    <numFmt numFmtId="174" formatCode="#,##0;[Red]#,##0"/>
  </numFmts>
  <fonts count="10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174" fontId="1" fillId="0" borderId="0" xfId="1" applyNumberFormat="1" applyFont="1" applyAlignment="1">
      <alignment vertical="center"/>
    </xf>
    <xf numFmtId="0" fontId="1" fillId="0" borderId="0" xfId="0" applyFont="1"/>
    <xf numFmtId="9" fontId="1" fillId="0" borderId="0" xfId="2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74" fontId="6" fillId="2" borderId="1" xfId="1" applyNumberFormat="1" applyFont="1" applyFill="1" applyBorder="1" applyAlignment="1">
      <alignment horizontal="center" vertical="center" wrapText="1"/>
    </xf>
    <xf numFmtId="174" fontId="8" fillId="2" borderId="1" xfId="1" applyNumberFormat="1" applyFont="1" applyFill="1" applyBorder="1" applyAlignment="1">
      <alignment vertical="center"/>
    </xf>
    <xf numFmtId="174" fontId="8" fillId="2" borderId="1" xfId="1" applyNumberFormat="1" applyFont="1" applyFill="1" applyBorder="1" applyAlignment="1">
      <alignment vertical="center" wrapText="1"/>
    </xf>
    <xf numFmtId="9" fontId="6" fillId="2" borderId="1" xfId="2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9" fontId="8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74" fontId="7" fillId="3" borderId="1" xfId="1" applyNumberFormat="1" applyFont="1" applyFill="1" applyBorder="1" applyAlignment="1">
      <alignment vertical="center"/>
    </xf>
    <xf numFmtId="9" fontId="7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 vertical="top"/>
    </xf>
    <xf numFmtId="174" fontId="7" fillId="3" borderId="1" xfId="1" applyNumberFormat="1" applyFont="1" applyFill="1" applyBorder="1" applyAlignment="1">
      <alignment horizontal="right" vertical="top"/>
    </xf>
    <xf numFmtId="9" fontId="7" fillId="3" borderId="1" xfId="2" applyFont="1" applyFill="1" applyBorder="1" applyAlignment="1">
      <alignment horizontal="center" vertical="top"/>
    </xf>
    <xf numFmtId="3" fontId="7" fillId="3" borderId="1" xfId="0" applyNumberFormat="1" applyFont="1" applyFill="1" applyBorder="1"/>
    <xf numFmtId="0" fontId="7" fillId="3" borderId="1" xfId="0" applyFont="1" applyFill="1" applyBorder="1" applyAlignment="1">
      <alignment vertical="center" wrapText="1"/>
    </xf>
    <xf numFmtId="9" fontId="7" fillId="3" borderId="1" xfId="2" applyNumberFormat="1" applyFont="1" applyFill="1" applyBorder="1" applyAlignment="1">
      <alignment horizontal="center"/>
    </xf>
    <xf numFmtId="9" fontId="7" fillId="3" borderId="1" xfId="2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171" fontId="3" fillId="0" borderId="0" xfId="1" applyNumberFormat="1" applyFont="1" applyAlignment="1">
      <alignment horizontal="center"/>
    </xf>
    <xf numFmtId="0" fontId="1" fillId="0" borderId="0" xfId="0" applyFont="1" applyFill="1"/>
    <xf numFmtId="171" fontId="1" fillId="0" borderId="0" xfId="1" applyNumberFormat="1" applyFont="1" applyFill="1"/>
    <xf numFmtId="0" fontId="7" fillId="0" borderId="0" xfId="0" applyFont="1" applyFill="1"/>
    <xf numFmtId="171" fontId="7" fillId="0" borderId="0" xfId="1" applyNumberFormat="1" applyFont="1" applyFill="1"/>
    <xf numFmtId="173" fontId="1" fillId="0" borderId="0" xfId="0" applyNumberFormat="1" applyFont="1" applyFill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zoomScaleSheetLayoutView="85" workbookViewId="0">
      <selection activeCell="B12" sqref="B12"/>
    </sheetView>
  </sheetViews>
  <sheetFormatPr baseColWidth="10" defaultRowHeight="12.75" x14ac:dyDescent="0.2"/>
  <cols>
    <col min="1" max="1" width="58.7109375" style="3" customWidth="1"/>
    <col min="2" max="2" width="17.7109375" style="2" customWidth="1"/>
    <col min="3" max="3" width="15.85546875" style="2" customWidth="1"/>
    <col min="4" max="4" width="18.85546875" style="2" bestFit="1" customWidth="1"/>
    <col min="5" max="5" width="20.5703125" style="2" customWidth="1"/>
    <col min="6" max="6" width="11.85546875" style="4" customWidth="1"/>
    <col min="7" max="7" width="18.42578125" style="2" customWidth="1"/>
    <col min="8" max="8" width="11.5703125" style="26" bestFit="1" customWidth="1"/>
    <col min="9" max="9" width="26.42578125" style="27" customWidth="1"/>
    <col min="10" max="16384" width="11.42578125" style="26"/>
  </cols>
  <sheetData>
    <row r="1" spans="1:9" x14ac:dyDescent="0.2">
      <c r="A1" s="25" t="s">
        <v>13</v>
      </c>
      <c r="B1" s="25"/>
      <c r="C1" s="25"/>
      <c r="D1" s="25"/>
      <c r="E1" s="25"/>
      <c r="F1" s="25"/>
      <c r="G1" s="25"/>
    </row>
    <row r="2" spans="1:9" x14ac:dyDescent="0.2">
      <c r="A2" s="25" t="s">
        <v>28</v>
      </c>
      <c r="B2" s="25"/>
      <c r="C2" s="25"/>
      <c r="D2" s="25"/>
      <c r="E2" s="25"/>
      <c r="F2" s="25"/>
      <c r="G2" s="25"/>
    </row>
    <row r="3" spans="1:9" x14ac:dyDescent="0.2">
      <c r="A3" s="25" t="s">
        <v>27</v>
      </c>
      <c r="B3" s="25"/>
      <c r="C3" s="25"/>
      <c r="D3" s="25"/>
      <c r="E3" s="25"/>
      <c r="F3" s="25"/>
      <c r="G3" s="25"/>
    </row>
    <row r="4" spans="1:9" x14ac:dyDescent="0.2">
      <c r="A4" s="24" t="s">
        <v>16</v>
      </c>
      <c r="B4" s="24"/>
      <c r="C4" s="24"/>
      <c r="D4" s="24"/>
      <c r="E4" s="24"/>
      <c r="F4" s="24"/>
      <c r="G4" s="24"/>
    </row>
    <row r="5" spans="1:9" ht="25.5" x14ac:dyDescent="0.2">
      <c r="A5" s="12" t="s">
        <v>1</v>
      </c>
      <c r="B5" s="6" t="s">
        <v>2</v>
      </c>
      <c r="C5" s="6" t="s">
        <v>12</v>
      </c>
      <c r="D5" s="6" t="s">
        <v>15</v>
      </c>
      <c r="E5" s="6" t="s">
        <v>0</v>
      </c>
      <c r="F5" s="9" t="s">
        <v>14</v>
      </c>
      <c r="G5" s="6" t="s">
        <v>4</v>
      </c>
    </row>
    <row r="6" spans="1:9" s="28" customFormat="1" ht="15" x14ac:dyDescent="0.2">
      <c r="A6" s="21" t="s">
        <v>7</v>
      </c>
      <c r="B6" s="20">
        <v>3828028</v>
      </c>
      <c r="C6" s="20">
        <f>B6-D6</f>
        <v>0</v>
      </c>
      <c r="D6" s="20">
        <v>3828028</v>
      </c>
      <c r="E6" s="20">
        <v>3828028</v>
      </c>
      <c r="F6" s="22">
        <f t="shared" ref="F6:F11" si="0">E6/D6</f>
        <v>1</v>
      </c>
      <c r="G6" s="14">
        <f>+D6-E6</f>
        <v>0</v>
      </c>
      <c r="I6" s="29"/>
    </row>
    <row r="7" spans="1:9" s="28" customFormat="1" ht="15" x14ac:dyDescent="0.2">
      <c r="A7" s="21" t="s">
        <v>29</v>
      </c>
      <c r="B7" s="20">
        <v>12166179</v>
      </c>
      <c r="C7" s="20">
        <f>B7-D7</f>
        <v>0</v>
      </c>
      <c r="D7" s="20">
        <v>12166179</v>
      </c>
      <c r="E7" s="20">
        <v>0</v>
      </c>
      <c r="F7" s="22">
        <f t="shared" si="0"/>
        <v>0</v>
      </c>
      <c r="G7" s="14">
        <f>+D7-E7</f>
        <v>12166179</v>
      </c>
      <c r="I7" s="29"/>
    </row>
    <row r="8" spans="1:9" ht="15" x14ac:dyDescent="0.2">
      <c r="A8" s="13" t="s">
        <v>17</v>
      </c>
      <c r="B8" s="20">
        <v>663372969</v>
      </c>
      <c r="C8" s="20">
        <f>B8-D8</f>
        <v>0</v>
      </c>
      <c r="D8" s="20">
        <v>663372969</v>
      </c>
      <c r="E8" s="20">
        <v>663372969</v>
      </c>
      <c r="F8" s="23">
        <f t="shared" si="0"/>
        <v>1</v>
      </c>
      <c r="G8" s="14">
        <f t="shared" ref="G8:G18" si="1">+D8-E8</f>
        <v>0</v>
      </c>
    </row>
    <row r="9" spans="1:9" ht="15.75" x14ac:dyDescent="0.2">
      <c r="A9" s="5" t="s">
        <v>6</v>
      </c>
      <c r="B9" s="7">
        <f>+SUM(B6:B8)</f>
        <v>679367176</v>
      </c>
      <c r="C9" s="7">
        <f>+SUM(C6:C8)</f>
        <v>0</v>
      </c>
      <c r="D9" s="7">
        <f>+SUM(D6:D8)</f>
        <v>679367176</v>
      </c>
      <c r="E9" s="7">
        <f>+SUM(E6:E8)</f>
        <v>667200997</v>
      </c>
      <c r="F9" s="10">
        <f t="shared" si="0"/>
        <v>0.9820918945898558</v>
      </c>
      <c r="G9" s="7">
        <f>+D9-E9</f>
        <v>12166179</v>
      </c>
    </row>
    <row r="10" spans="1:9" ht="30" x14ac:dyDescent="0.2">
      <c r="A10" s="13" t="s">
        <v>18</v>
      </c>
      <c r="B10" s="14">
        <v>232433</v>
      </c>
      <c r="C10" s="20">
        <f>B10-D10</f>
        <v>0</v>
      </c>
      <c r="D10" s="14">
        <v>232433</v>
      </c>
      <c r="E10" s="14">
        <v>232433</v>
      </c>
      <c r="F10" s="15">
        <f t="shared" si="0"/>
        <v>1</v>
      </c>
      <c r="G10" s="14">
        <f t="shared" si="1"/>
        <v>0</v>
      </c>
      <c r="H10" s="30"/>
    </row>
    <row r="11" spans="1:9" ht="33" customHeight="1" x14ac:dyDescent="0.2">
      <c r="A11" s="5" t="s">
        <v>8</v>
      </c>
      <c r="B11" s="8">
        <f>SUM(B10:B10)</f>
        <v>232433</v>
      </c>
      <c r="C11" s="8">
        <f>SUM(C10:C10)</f>
        <v>0</v>
      </c>
      <c r="D11" s="8">
        <f>SUM(D10:D10)</f>
        <v>232433</v>
      </c>
      <c r="E11" s="8">
        <f>SUM(E10:E10)</f>
        <v>232433</v>
      </c>
      <c r="F11" s="11">
        <f t="shared" si="0"/>
        <v>1</v>
      </c>
      <c r="G11" s="8">
        <f>+D11-E11</f>
        <v>0</v>
      </c>
    </row>
    <row r="12" spans="1:9" ht="30" x14ac:dyDescent="0.2">
      <c r="A12" s="13" t="s">
        <v>19</v>
      </c>
      <c r="B12" s="14">
        <v>4400000</v>
      </c>
      <c r="C12" s="20">
        <f>B12-D12</f>
        <v>0</v>
      </c>
      <c r="D12" s="14">
        <v>4400000</v>
      </c>
      <c r="E12" s="14">
        <v>4400000</v>
      </c>
      <c r="F12" s="15">
        <v>0</v>
      </c>
      <c r="G12" s="14">
        <f t="shared" si="1"/>
        <v>0</v>
      </c>
    </row>
    <row r="13" spans="1:9" ht="30" x14ac:dyDescent="0.2">
      <c r="A13" s="5" t="s">
        <v>26</v>
      </c>
      <c r="B13" s="8">
        <f>+SUM(B12:B12)</f>
        <v>4400000</v>
      </c>
      <c r="C13" s="8">
        <f>+SUM(C12:C12)</f>
        <v>0</v>
      </c>
      <c r="D13" s="8">
        <f>+SUM(D12:D12)</f>
        <v>4400000</v>
      </c>
      <c r="E13" s="8">
        <f>SUM(E12:E12)</f>
        <v>4400000</v>
      </c>
      <c r="F13" s="11">
        <f t="shared" ref="F13:F18" si="2">E13/D13</f>
        <v>1</v>
      </c>
      <c r="G13" s="8">
        <f>+D13-E13</f>
        <v>0</v>
      </c>
    </row>
    <row r="14" spans="1:9" ht="30" x14ac:dyDescent="0.2">
      <c r="A14" s="13" t="s">
        <v>20</v>
      </c>
      <c r="B14" s="14">
        <v>523220</v>
      </c>
      <c r="C14" s="20">
        <f>B14-D14</f>
        <v>0</v>
      </c>
      <c r="D14" s="14">
        <v>523220</v>
      </c>
      <c r="E14" s="14">
        <v>523220</v>
      </c>
      <c r="F14" s="15">
        <v>0</v>
      </c>
      <c r="G14" s="14">
        <f t="shared" si="1"/>
        <v>0</v>
      </c>
    </row>
    <row r="15" spans="1:9" ht="30" x14ac:dyDescent="0.2">
      <c r="A15" s="5" t="s">
        <v>9</v>
      </c>
      <c r="B15" s="8">
        <f>SUM(B14:B14)</f>
        <v>523220</v>
      </c>
      <c r="C15" s="8">
        <f>SUM(C14:C14)</f>
        <v>0</v>
      </c>
      <c r="D15" s="8">
        <f>SUM(D14:D14)</f>
        <v>523220</v>
      </c>
      <c r="E15" s="8">
        <f>SUM(E14:E14)</f>
        <v>523220</v>
      </c>
      <c r="F15" s="11">
        <f t="shared" si="2"/>
        <v>1</v>
      </c>
      <c r="G15" s="8">
        <f>+D15-E15</f>
        <v>0</v>
      </c>
    </row>
    <row r="16" spans="1:9" ht="30" x14ac:dyDescent="0.2">
      <c r="A16" s="13" t="s">
        <v>21</v>
      </c>
      <c r="B16" s="14">
        <v>285592460</v>
      </c>
      <c r="C16" s="20">
        <f>B16-D16</f>
        <v>0</v>
      </c>
      <c r="D16" s="14">
        <v>285592460</v>
      </c>
      <c r="E16" s="14">
        <v>273436133</v>
      </c>
      <c r="F16" s="15">
        <v>0</v>
      </c>
      <c r="G16" s="14">
        <f t="shared" si="1"/>
        <v>12156327</v>
      </c>
    </row>
    <row r="17" spans="1:7" ht="15.75" x14ac:dyDescent="0.2">
      <c r="A17" s="5" t="s">
        <v>10</v>
      </c>
      <c r="B17" s="8">
        <f>SUM(B16:B16)</f>
        <v>285592460</v>
      </c>
      <c r="C17" s="8">
        <f>SUM(C16:C16)</f>
        <v>0</v>
      </c>
      <c r="D17" s="8">
        <f>SUM(D16:D16)</f>
        <v>285592460</v>
      </c>
      <c r="E17" s="8">
        <f>SUM(E16:E16)</f>
        <v>273436133</v>
      </c>
      <c r="F17" s="11">
        <f t="shared" si="2"/>
        <v>0.95743470608432735</v>
      </c>
      <c r="G17" s="8">
        <f>+D17-E17</f>
        <v>12156327</v>
      </c>
    </row>
    <row r="18" spans="1:7" ht="30" x14ac:dyDescent="0.2">
      <c r="A18" s="16" t="s">
        <v>22</v>
      </c>
      <c r="B18" s="17">
        <v>404912694</v>
      </c>
      <c r="C18" s="20">
        <f>B18-D18</f>
        <v>0</v>
      </c>
      <c r="D18" s="18">
        <v>404912694</v>
      </c>
      <c r="E18" s="18">
        <v>0</v>
      </c>
      <c r="F18" s="19">
        <f t="shared" si="2"/>
        <v>0</v>
      </c>
      <c r="G18" s="18">
        <f t="shared" si="1"/>
        <v>404912694</v>
      </c>
    </row>
    <row r="19" spans="1:7" ht="30" x14ac:dyDescent="0.2">
      <c r="A19" s="5" t="s">
        <v>23</v>
      </c>
      <c r="B19" s="8">
        <f>SUM(B18:B18)</f>
        <v>404912694</v>
      </c>
      <c r="C19" s="8">
        <f>SUM(C18:C18)</f>
        <v>0</v>
      </c>
      <c r="D19" s="8">
        <f>SUM(D18:D18)</f>
        <v>404912694</v>
      </c>
      <c r="E19" s="8">
        <f>SUM(E18:E18)</f>
        <v>0</v>
      </c>
      <c r="F19" s="11">
        <f>E19/D19</f>
        <v>0</v>
      </c>
      <c r="G19" s="8">
        <f>+D19-E19</f>
        <v>404912694</v>
      </c>
    </row>
    <row r="20" spans="1:7" ht="30" x14ac:dyDescent="0.2">
      <c r="A20" s="13" t="s">
        <v>24</v>
      </c>
      <c r="B20" s="14">
        <v>1469733</v>
      </c>
      <c r="C20" s="20">
        <f t="shared" ref="C20:C21" si="3">B20-D20</f>
        <v>0</v>
      </c>
      <c r="D20" s="14">
        <v>1469733</v>
      </c>
      <c r="E20" s="14">
        <v>1469733</v>
      </c>
      <c r="F20" s="15">
        <v>0</v>
      </c>
      <c r="G20" s="14">
        <v>0</v>
      </c>
    </row>
    <row r="21" spans="1:7" ht="15" x14ac:dyDescent="0.2">
      <c r="A21" s="13" t="s">
        <v>25</v>
      </c>
      <c r="B21" s="20">
        <v>6690221</v>
      </c>
      <c r="C21" s="20">
        <f t="shared" si="3"/>
        <v>0</v>
      </c>
      <c r="D21" s="20">
        <v>6690221</v>
      </c>
      <c r="E21" s="20">
        <v>6690221</v>
      </c>
      <c r="F21" s="15">
        <f>E21/D21</f>
        <v>1</v>
      </c>
      <c r="G21" s="14">
        <f>+D21-E21</f>
        <v>0</v>
      </c>
    </row>
    <row r="22" spans="1:7" ht="30" x14ac:dyDescent="0.2">
      <c r="A22" s="5" t="s">
        <v>11</v>
      </c>
      <c r="B22" s="8">
        <f>SUM(B20:B21)</f>
        <v>8159954</v>
      </c>
      <c r="C22" s="8">
        <f>SUM(C20:C21)</f>
        <v>0</v>
      </c>
      <c r="D22" s="8">
        <f>SUM(D20:D21)</f>
        <v>8159954</v>
      </c>
      <c r="E22" s="8">
        <f>SUM(E20:E21)</f>
        <v>8159954</v>
      </c>
      <c r="F22" s="11">
        <f>E22/D22</f>
        <v>1</v>
      </c>
      <c r="G22" s="8">
        <f>+D22-E22</f>
        <v>0</v>
      </c>
    </row>
    <row r="23" spans="1:7" ht="15.75" x14ac:dyDescent="0.2">
      <c r="A23" s="5" t="s">
        <v>5</v>
      </c>
      <c r="B23" s="8">
        <f t="shared" ref="B23:G23" si="4">SUM(B22,B19,B17,B15,B13,B11)</f>
        <v>703820761</v>
      </c>
      <c r="C23" s="8">
        <f t="shared" si="4"/>
        <v>0</v>
      </c>
      <c r="D23" s="8">
        <f t="shared" si="4"/>
        <v>703820761</v>
      </c>
      <c r="E23" s="8">
        <f t="shared" si="4"/>
        <v>286751740</v>
      </c>
      <c r="F23" s="11">
        <f>E23/D23</f>
        <v>0.40742154237192219</v>
      </c>
      <c r="G23" s="8">
        <f t="shared" si="4"/>
        <v>417069021</v>
      </c>
    </row>
    <row r="24" spans="1:7" ht="15.75" x14ac:dyDescent="0.2">
      <c r="A24" s="5" t="s">
        <v>3</v>
      </c>
      <c r="B24" s="7">
        <f>SUM(B23,B9)</f>
        <v>1383187937</v>
      </c>
      <c r="C24" s="7">
        <f>SUM(C23,C9)</f>
        <v>0</v>
      </c>
      <c r="D24" s="7">
        <f>SUM(D23,D9)</f>
        <v>1383187937</v>
      </c>
      <c r="E24" s="7">
        <f>SUM(E23,E9)</f>
        <v>953952737</v>
      </c>
      <c r="F24" s="11">
        <f>E24/D24</f>
        <v>0.68967687722105975</v>
      </c>
      <c r="G24" s="7">
        <f>+D24-E24</f>
        <v>429235200</v>
      </c>
    </row>
    <row r="28" spans="1:7" x14ac:dyDescent="0.2">
      <c r="A28" s="1"/>
    </row>
  </sheetData>
  <mergeCells count="4">
    <mergeCell ref="A4:G4"/>
    <mergeCell ref="A1:G1"/>
    <mergeCell ref="A2:G2"/>
    <mergeCell ref="A3:G3"/>
  </mergeCells>
  <printOptions horizontalCentered="1"/>
  <pageMargins left="0.15748031496062992" right="0.11811023622047245" top="0.48" bottom="0.52" header="0.31496062992125984" footer="0.31496062992125984"/>
  <pageSetup scale="80" orientation="landscape" horizontalDpi="4294967294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CuentasPorPagar_Enero_2019</vt:lpstr>
      <vt:lpstr>CuentasPorPagar_Enero_2019!Área_de_impresión</vt:lpstr>
      <vt:lpstr>CuentasPorPagar_Enero_2019!Títulos_a_imprimir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Juliana Muñoz Salazar</dc:creator>
  <cp:lastModifiedBy>Nancy Cristina Guzman Escobar</cp:lastModifiedBy>
  <cp:lastPrinted>2019-04-26T13:06:59Z</cp:lastPrinted>
  <dcterms:created xsi:type="dcterms:W3CDTF">2008-04-14T12:58:59Z</dcterms:created>
  <dcterms:modified xsi:type="dcterms:W3CDTF">2019-04-26T13:07:31Z</dcterms:modified>
</cp:coreProperties>
</file>