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/>
  </bookViews>
  <sheets>
    <sheet name="Ingresos MARZO-2019" sheetId="2" r:id="rId1"/>
    <sheet name="Hoja1" sheetId="3" r:id="rId2"/>
  </sheets>
  <definedNames>
    <definedName name="_xlnm.Print_Area" localSheetId="0">'Ingresos MARZO-2019'!$A$1:$G$29</definedName>
    <definedName name="pvalrubcor" localSheetId="1">Hoja1!$A$2:$M$44</definedName>
  </definedNames>
  <calcPr calcId="162913"/>
</workbook>
</file>

<file path=xl/calcChain.xml><?xml version="1.0" encoding="utf-8"?>
<calcChain xmlns="http://schemas.openxmlformats.org/spreadsheetml/2006/main">
  <c r="D17" i="2" l="1"/>
  <c r="D7" i="2"/>
  <c r="D8" i="2"/>
  <c r="D9" i="2"/>
  <c r="F9" i="2" s="1"/>
  <c r="D10" i="2"/>
  <c r="D11" i="2"/>
  <c r="F11" i="2"/>
  <c r="D12" i="2"/>
  <c r="F12" i="2" s="1"/>
  <c r="D13" i="2"/>
  <c r="F13" i="2"/>
  <c r="D14" i="2"/>
  <c r="F14" i="2"/>
  <c r="D6" i="2"/>
  <c r="F6" i="2"/>
  <c r="C25" i="2"/>
  <c r="D23" i="2"/>
  <c r="F23" i="2" s="1"/>
  <c r="C20" i="2"/>
  <c r="B16" i="2"/>
  <c r="B22" i="2" s="1"/>
  <c r="B26" i="2" s="1"/>
  <c r="E21" i="2"/>
  <c r="F21" i="2" s="1"/>
  <c r="B25" i="2"/>
  <c r="B21" i="2"/>
  <c r="F19" i="2"/>
  <c r="D18" i="2"/>
  <c r="F18" i="2"/>
  <c r="E16" i="2"/>
  <c r="D15" i="2"/>
  <c r="F24" i="2"/>
  <c r="F10" i="2"/>
  <c r="F7" i="2"/>
  <c r="E25" i="2"/>
  <c r="F25" i="2" s="1"/>
  <c r="C16" i="2"/>
  <c r="C22" i="2" s="1"/>
  <c r="C21" i="2"/>
  <c r="D25" i="2"/>
  <c r="D21" i="2"/>
  <c r="F17" i="2"/>
  <c r="F15" i="2"/>
  <c r="C26" i="2" l="1"/>
  <c r="E22" i="2"/>
  <c r="E26" i="2" s="1"/>
  <c r="F8" i="2"/>
  <c r="D16" i="2"/>
  <c r="D22" i="2" l="1"/>
  <c r="F16" i="2"/>
  <c r="F22" i="2"/>
  <c r="D26" i="2" l="1"/>
  <c r="G13" i="2" l="1"/>
  <c r="G17" i="2"/>
  <c r="G6" i="2"/>
  <c r="G18" i="2"/>
  <c r="G12" i="2"/>
  <c r="G20" i="2"/>
  <c r="G26" i="2"/>
  <c r="G10" i="2"/>
  <c r="G19" i="2"/>
  <c r="G24" i="2"/>
  <c r="G14" i="2"/>
  <c r="G7" i="2"/>
  <c r="G11" i="2"/>
  <c r="G21" i="2"/>
  <c r="G8" i="2"/>
  <c r="G15" i="2"/>
  <c r="G25" i="2"/>
  <c r="G9" i="2"/>
  <c r="G23" i="2"/>
  <c r="F26" i="2"/>
  <c r="G16" i="2"/>
  <c r="G22" i="2"/>
</calcChain>
</file>

<file path=xl/connections.xml><?xml version="1.0" encoding="utf-8"?>
<connections xmlns="http://schemas.openxmlformats.org/spreadsheetml/2006/main">
  <connection id="1" name="pvalrubcor" type="6" refreshedVersion="4" background="1" saveData="1">
    <textPr sourceFile="D:\PRESUPUESTO\PAGINA WEB\pvalrubcor.txt">
      <textFields count="13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<sst xmlns="http://schemas.openxmlformats.org/spreadsheetml/2006/main" count="32" uniqueCount="32">
  <si>
    <t>Descripción</t>
  </si>
  <si>
    <t>Presupuesto Inicial</t>
  </si>
  <si>
    <t>Modificaciones</t>
  </si>
  <si>
    <t>Presupuesto Definitivo</t>
  </si>
  <si>
    <t>Recaudos Acumulados</t>
  </si>
  <si>
    <t>% Ejec</t>
  </si>
  <si>
    <t>Venta de bienes y servicios</t>
  </si>
  <si>
    <t>Multas</t>
  </si>
  <si>
    <t>Otros ingresos</t>
  </si>
  <si>
    <t>Excedentes financieros</t>
  </si>
  <si>
    <t>Cancelación de reservas</t>
  </si>
  <si>
    <t>Aportes de la nacion para transferencias</t>
  </si>
  <si>
    <t xml:space="preserve">Total Ingresos </t>
  </si>
  <si>
    <t xml:space="preserve"> Total Recursos de la Nación </t>
  </si>
  <si>
    <t xml:space="preserve">Total Recursos Propios </t>
  </si>
  <si>
    <t>Recuperación de cartera</t>
  </si>
  <si>
    <t>Derechos, permisos y trámites ambientales</t>
  </si>
  <si>
    <t>CORPORACIÓN AUTÓNOMA REGIONAL DEL CENTRO DE ANTIOQUIA - CORANTIOQUIA</t>
  </si>
  <si>
    <t>Convenios con otros entes</t>
  </si>
  <si>
    <t>Transferencias sector eléctrico</t>
  </si>
  <si>
    <t>Tasa por utilización del recurso hídrico</t>
  </si>
  <si>
    <t>Tasa por vertimientos</t>
  </si>
  <si>
    <t>% Parti.</t>
  </si>
  <si>
    <t>Total Ingresos Corrientes</t>
  </si>
  <si>
    <t>Total Recursos del Balance</t>
  </si>
  <si>
    <t>Cifras en pesos $</t>
  </si>
  <si>
    <t>Aportes de la nacion para servicios personales</t>
  </si>
  <si>
    <t>Rendimientos Financieros</t>
  </si>
  <si>
    <t>Tasa forestal</t>
  </si>
  <si>
    <t>INFORME EJECUCIÓN PRESUPUESTAL DE INGRESOS - VIGENCIA 2019</t>
  </si>
  <si>
    <t>Porcentaje  Ambiental  de  los  Gravámenes  a  la  Propiedad  Inmueble</t>
  </si>
  <si>
    <t>MES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</si>
</sst>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9" fontId="3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0" fontId="5" fillId="0" borderId="0" xfId="0" applyFont="1" applyBorder="1"/>
    <xf numFmtId="166" fontId="1" fillId="0" borderId="0" xfId="3" applyNumberFormat="1" applyFont="1"/>
    <xf numFmtId="166" fontId="0" fillId="0" borderId="0" xfId="0" applyNumberFormat="1"/>
    <xf numFmtId="9" fontId="3" fillId="3" borderId="1" xfId="3" applyFont="1" applyFill="1" applyBorder="1" applyAlignment="1">
      <alignment horizontal="center" vertical="center" wrapText="1"/>
    </xf>
    <xf numFmtId="49" fontId="0" fillId="0" borderId="0" xfId="0" applyNumberFormat="1"/>
    <xf numFmtId="165" fontId="1" fillId="0" borderId="0" xfId="1" applyNumberFormat="1" applyFont="1"/>
    <xf numFmtId="165" fontId="3" fillId="0" borderId="0" xfId="1" applyNumberFormat="1" applyFont="1"/>
    <xf numFmtId="165" fontId="1" fillId="0" borderId="0" xfId="1" applyNumberFormat="1" applyFont="1"/>
    <xf numFmtId="49" fontId="0" fillId="5" borderId="0" xfId="0" applyNumberFormat="1" applyFill="1"/>
    <xf numFmtId="0" fontId="0" fillId="5" borderId="0" xfId="0" applyFill="1"/>
    <xf numFmtId="165" fontId="1" fillId="5" borderId="0" xfId="1" applyNumberFormat="1" applyFont="1" applyFill="1"/>
    <xf numFmtId="165" fontId="3" fillId="5" borderId="0" xfId="1" applyNumberFormat="1" applyFont="1" applyFill="1"/>
    <xf numFmtId="165" fontId="1" fillId="5" borderId="0" xfId="1" applyNumberFormat="1" applyFont="1" applyFill="1"/>
    <xf numFmtId="165" fontId="7" fillId="0" borderId="0" xfId="1" applyNumberFormat="1" applyFont="1"/>
    <xf numFmtId="165" fontId="8" fillId="0" borderId="0" xfId="1" applyNumberFormat="1" applyFont="1"/>
    <xf numFmtId="3" fontId="0" fillId="0" borderId="0" xfId="0" applyNumberFormat="1"/>
    <xf numFmtId="165" fontId="2" fillId="0" borderId="0" xfId="0" applyNumberFormat="1" applyFont="1"/>
    <xf numFmtId="3" fontId="2" fillId="0" borderId="0" xfId="0" applyNumberFormat="1" applyFont="1"/>
    <xf numFmtId="0" fontId="0" fillId="6" borderId="0" xfId="0" applyFill="1"/>
    <xf numFmtId="167" fontId="1" fillId="6" borderId="0" xfId="1" applyNumberFormat="1" applyFont="1" applyFill="1"/>
    <xf numFmtId="9" fontId="1" fillId="6" borderId="1" xfId="3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65" fontId="3" fillId="3" borderId="3" xfId="2" applyNumberFormat="1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center" vertical="center" wrapText="1"/>
    </xf>
    <xf numFmtId="9" fontId="3" fillId="3" borderId="4" xfId="3" applyFont="1" applyFill="1" applyBorder="1" applyAlignment="1">
      <alignment horizontal="center" vertical="center" wrapText="1"/>
    </xf>
    <xf numFmtId="166" fontId="3" fillId="3" borderId="5" xfId="3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vertical="center" wrapText="1"/>
    </xf>
    <xf numFmtId="167" fontId="1" fillId="6" borderId="1" xfId="1" applyNumberFormat="1" applyFont="1" applyFill="1" applyBorder="1" applyAlignment="1">
      <alignment horizontal="right" vertical="center"/>
    </xf>
    <xf numFmtId="167" fontId="1" fillId="6" borderId="1" xfId="2" applyNumberFormat="1" applyFont="1" applyFill="1" applyBorder="1" applyAlignment="1">
      <alignment horizontal="right" vertical="center"/>
    </xf>
    <xf numFmtId="9" fontId="1" fillId="6" borderId="1" xfId="3" applyFont="1" applyFill="1" applyBorder="1" applyAlignment="1">
      <alignment horizontal="center" vertical="center"/>
    </xf>
    <xf numFmtId="9" fontId="1" fillId="6" borderId="7" xfId="3" applyNumberFormat="1" applyFont="1" applyFill="1" applyBorder="1" applyAlignment="1">
      <alignment horizontal="center" vertical="center"/>
    </xf>
    <xf numFmtId="167" fontId="0" fillId="6" borderId="1" xfId="0" applyNumberForma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right" vertical="center" wrapText="1"/>
    </xf>
    <xf numFmtId="9" fontId="3" fillId="2" borderId="7" xfId="3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right" vertical="center" wrapText="1"/>
    </xf>
    <xf numFmtId="9" fontId="3" fillId="3" borderId="7" xfId="3" applyNumberFormat="1" applyFont="1" applyFill="1" applyBorder="1" applyAlignment="1">
      <alignment horizontal="center" vertical="center" wrapText="1"/>
    </xf>
    <xf numFmtId="9" fontId="1" fillId="6" borderId="7" xfId="3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7" fontId="3" fillId="3" borderId="9" xfId="2" applyNumberFormat="1" applyFont="1" applyFill="1" applyBorder="1" applyAlignment="1">
      <alignment horizontal="right" vertical="center" wrapText="1"/>
    </xf>
    <xf numFmtId="167" fontId="6" fillId="3" borderId="9" xfId="2" applyNumberFormat="1" applyFont="1" applyFill="1" applyBorder="1" applyAlignment="1">
      <alignment horizontal="right" vertical="center" wrapText="1"/>
    </xf>
    <xf numFmtId="9" fontId="3" fillId="3" borderId="9" xfId="3" applyFont="1" applyFill="1" applyBorder="1" applyAlignment="1">
      <alignment horizontal="center" vertical="center" wrapText="1"/>
    </xf>
    <xf numFmtId="9" fontId="3" fillId="3" borderId="10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</cellXfs>
  <cellStyles count="4">
    <cellStyle name="Millares" xfId="1" builtinId="3"/>
    <cellStyle name="Millares_Ingresos Nov" xfId="2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pvalrubco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4" sqref="A4:G4"/>
    </sheetView>
  </sheetViews>
  <sheetFormatPr baseColWidth="10" defaultRowHeight="15" x14ac:dyDescent="0.25"/>
  <cols>
    <col min="1" max="1" width="42.42578125" bestFit="1" customWidth="1"/>
    <col min="2" max="2" width="15.140625" bestFit="1" customWidth="1"/>
    <col min="3" max="3" width="15" bestFit="1" customWidth="1"/>
    <col min="4" max="4" width="21.5703125" customWidth="1"/>
    <col min="5" max="5" width="15.140625" bestFit="1" customWidth="1"/>
    <col min="6" max="6" width="6.28515625" style="2" bestFit="1" customWidth="1"/>
    <col min="7" max="7" width="8.42578125" style="6" customWidth="1"/>
  </cols>
  <sheetData>
    <row r="1" spans="1:9" x14ac:dyDescent="0.25">
      <c r="A1" s="48" t="s">
        <v>17</v>
      </c>
      <c r="B1" s="48"/>
      <c r="C1" s="48"/>
      <c r="D1" s="48"/>
      <c r="E1" s="48"/>
      <c r="F1" s="48"/>
      <c r="G1" s="48"/>
    </row>
    <row r="2" spans="1:9" x14ac:dyDescent="0.25">
      <c r="A2" s="48" t="s">
        <v>29</v>
      </c>
      <c r="B2" s="48"/>
      <c r="C2" s="48"/>
      <c r="D2" s="48"/>
      <c r="E2" s="48"/>
      <c r="F2" s="48"/>
      <c r="G2" s="48"/>
    </row>
    <row r="3" spans="1:9" x14ac:dyDescent="0.25">
      <c r="A3" s="49" t="s">
        <v>31</v>
      </c>
      <c r="B3" s="49"/>
      <c r="C3" s="49"/>
      <c r="D3" s="49"/>
      <c r="E3" s="49"/>
      <c r="F3" s="49"/>
      <c r="G3" s="49"/>
    </row>
    <row r="4" spans="1:9" ht="12.75" customHeight="1" thickBot="1" x14ac:dyDescent="0.3">
      <c r="A4" s="50" t="s">
        <v>25</v>
      </c>
      <c r="B4" s="50"/>
      <c r="C4" s="50"/>
      <c r="D4" s="50"/>
      <c r="E4" s="50"/>
      <c r="F4" s="50"/>
      <c r="G4" s="50"/>
    </row>
    <row r="5" spans="1:9" ht="30" x14ac:dyDescent="0.25">
      <c r="A5" s="26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8" t="s">
        <v>5</v>
      </c>
      <c r="G5" s="29" t="s">
        <v>22</v>
      </c>
    </row>
    <row r="6" spans="1:9" s="22" customFormat="1" ht="30" x14ac:dyDescent="0.25">
      <c r="A6" s="30" t="s">
        <v>30</v>
      </c>
      <c r="B6" s="31">
        <v>25244448116</v>
      </c>
      <c r="C6" s="32">
        <v>0</v>
      </c>
      <c r="D6" s="31">
        <f>+B6+C6</f>
        <v>25244448116</v>
      </c>
      <c r="E6" s="31">
        <v>5492230039</v>
      </c>
      <c r="F6" s="33">
        <f>E6/D6</f>
        <v>0.21756189771956272</v>
      </c>
      <c r="G6" s="34">
        <f>D6/$D$26</f>
        <v>0.23769713124484432</v>
      </c>
    </row>
    <row r="7" spans="1:9" s="22" customFormat="1" x14ac:dyDescent="0.25">
      <c r="A7" s="30" t="s">
        <v>6</v>
      </c>
      <c r="B7" s="31">
        <v>1375848486</v>
      </c>
      <c r="C7" s="32">
        <v>0</v>
      </c>
      <c r="D7" s="31">
        <f t="shared" ref="D7:D14" si="0">+B7+C7</f>
        <v>1375848486</v>
      </c>
      <c r="E7" s="35">
        <v>130598671</v>
      </c>
      <c r="F7" s="33">
        <f t="shared" ref="F7:F26" si="1">E7/D7</f>
        <v>9.4922276928682103E-2</v>
      </c>
      <c r="G7" s="34">
        <f t="shared" ref="G7:G25" si="2">D7/$D$26</f>
        <v>1.2954739063694822E-2</v>
      </c>
    </row>
    <row r="8" spans="1:9" s="22" customFormat="1" x14ac:dyDescent="0.25">
      <c r="A8" s="30" t="s">
        <v>16</v>
      </c>
      <c r="B8" s="35">
        <v>1418964680</v>
      </c>
      <c r="C8" s="32">
        <v>0</v>
      </c>
      <c r="D8" s="31">
        <f t="shared" si="0"/>
        <v>1418964680</v>
      </c>
      <c r="E8" s="35">
        <v>278751287</v>
      </c>
      <c r="F8" s="33">
        <f t="shared" si="1"/>
        <v>0.1964469524357717</v>
      </c>
      <c r="G8" s="34">
        <f t="shared" si="2"/>
        <v>1.3360713303135634E-2</v>
      </c>
    </row>
    <row r="9" spans="1:9" s="22" customFormat="1" x14ac:dyDescent="0.25">
      <c r="A9" s="30" t="s">
        <v>20</v>
      </c>
      <c r="B9" s="35">
        <v>4294623187</v>
      </c>
      <c r="C9" s="32">
        <v>0</v>
      </c>
      <c r="D9" s="31">
        <f t="shared" si="0"/>
        <v>4294623187</v>
      </c>
      <c r="E9" s="31">
        <v>0</v>
      </c>
      <c r="F9" s="33">
        <f t="shared" si="1"/>
        <v>0</v>
      </c>
      <c r="G9" s="34">
        <f t="shared" si="2"/>
        <v>4.0437390694252978E-2</v>
      </c>
    </row>
    <row r="10" spans="1:9" s="22" customFormat="1" x14ac:dyDescent="0.25">
      <c r="A10" s="30" t="s">
        <v>21</v>
      </c>
      <c r="B10" s="35">
        <v>6449880830</v>
      </c>
      <c r="C10" s="32">
        <v>0</v>
      </c>
      <c r="D10" s="31">
        <f t="shared" si="0"/>
        <v>6449880830</v>
      </c>
      <c r="E10" s="31">
        <v>0</v>
      </c>
      <c r="F10" s="33">
        <f t="shared" si="1"/>
        <v>0</v>
      </c>
      <c r="G10" s="34">
        <f t="shared" si="2"/>
        <v>6.0730904598006279E-2</v>
      </c>
    </row>
    <row r="11" spans="1:9" s="22" customFormat="1" x14ac:dyDescent="0.25">
      <c r="A11" s="30" t="s">
        <v>28</v>
      </c>
      <c r="B11" s="35">
        <v>66583966</v>
      </c>
      <c r="C11" s="32">
        <v>0</v>
      </c>
      <c r="D11" s="31">
        <f t="shared" si="0"/>
        <v>66583966</v>
      </c>
      <c r="E11" s="31">
        <v>0</v>
      </c>
      <c r="F11" s="33">
        <f t="shared" si="1"/>
        <v>0</v>
      </c>
      <c r="G11" s="34">
        <f t="shared" si="2"/>
        <v>6.2694251157240273E-4</v>
      </c>
    </row>
    <row r="12" spans="1:9" s="22" customFormat="1" x14ac:dyDescent="0.25">
      <c r="A12" s="30" t="s">
        <v>7</v>
      </c>
      <c r="B12" s="35">
        <v>1105484455</v>
      </c>
      <c r="C12" s="32">
        <v>0</v>
      </c>
      <c r="D12" s="31">
        <f t="shared" si="0"/>
        <v>1105484455</v>
      </c>
      <c r="E12" s="35">
        <v>23851328</v>
      </c>
      <c r="F12" s="33">
        <f t="shared" si="1"/>
        <v>2.1575453089478315E-2</v>
      </c>
      <c r="G12" s="34">
        <f t="shared" si="2"/>
        <v>1.0409040529696727E-2</v>
      </c>
    </row>
    <row r="13" spans="1:9" s="22" customFormat="1" x14ac:dyDescent="0.25">
      <c r="A13" s="30" t="s">
        <v>19</v>
      </c>
      <c r="B13" s="35">
        <v>36251332237</v>
      </c>
      <c r="C13" s="32">
        <v>0</v>
      </c>
      <c r="D13" s="31">
        <f t="shared" si="0"/>
        <v>36251332237</v>
      </c>
      <c r="E13" s="35">
        <v>8982128151</v>
      </c>
      <c r="F13" s="33">
        <f t="shared" si="1"/>
        <v>0.24777373952156084</v>
      </c>
      <c r="G13" s="34">
        <f t="shared" si="2"/>
        <v>0.34133594986682514</v>
      </c>
    </row>
    <row r="14" spans="1:9" s="22" customFormat="1" x14ac:dyDescent="0.25">
      <c r="A14" s="30" t="s">
        <v>8</v>
      </c>
      <c r="B14" s="35">
        <v>138785152</v>
      </c>
      <c r="C14" s="32">
        <v>0</v>
      </c>
      <c r="D14" s="31">
        <f t="shared" si="0"/>
        <v>138785152</v>
      </c>
      <c r="E14" s="35">
        <v>17814682</v>
      </c>
      <c r="F14" s="33">
        <f t="shared" si="1"/>
        <v>0.12836158438620293</v>
      </c>
      <c r="G14" s="34">
        <f t="shared" si="2"/>
        <v>1.3067757448367928E-3</v>
      </c>
      <c r="I14" s="23"/>
    </row>
    <row r="15" spans="1:9" s="22" customFormat="1" x14ac:dyDescent="0.25">
      <c r="A15" s="30" t="s">
        <v>18</v>
      </c>
      <c r="B15" s="35">
        <v>765864277</v>
      </c>
      <c r="C15" s="32">
        <v>115165700</v>
      </c>
      <c r="D15" s="32">
        <f>+B15+C15</f>
        <v>881029977</v>
      </c>
      <c r="E15" s="31">
        <v>0</v>
      </c>
      <c r="F15" s="33">
        <f t="shared" si="1"/>
        <v>0</v>
      </c>
      <c r="G15" s="34">
        <f t="shared" si="2"/>
        <v>8.2956179953437483E-3</v>
      </c>
    </row>
    <row r="16" spans="1:9" x14ac:dyDescent="0.25">
      <c r="A16" s="36" t="s">
        <v>23</v>
      </c>
      <c r="B16" s="37">
        <f>SUM(B6:B15)</f>
        <v>77111815386</v>
      </c>
      <c r="C16" s="37">
        <f>SUM(C6:C15)</f>
        <v>115165700</v>
      </c>
      <c r="D16" s="37">
        <f>SUM(D6:D15)</f>
        <v>77226981086</v>
      </c>
      <c r="E16" s="37">
        <f>SUM(E6:E15)</f>
        <v>14925374158</v>
      </c>
      <c r="F16" s="1">
        <f>E16/D16</f>
        <v>0.19326631635877489</v>
      </c>
      <c r="G16" s="38">
        <f t="shared" si="2"/>
        <v>0.72715520555220881</v>
      </c>
    </row>
    <row r="17" spans="1:10" s="22" customFormat="1" x14ac:dyDescent="0.25">
      <c r="A17" s="30" t="s">
        <v>27</v>
      </c>
      <c r="B17" s="35">
        <v>1140483014</v>
      </c>
      <c r="C17" s="32">
        <v>0</v>
      </c>
      <c r="D17" s="31">
        <f>+B17+C17</f>
        <v>1140483014</v>
      </c>
      <c r="E17" s="35">
        <v>334157636</v>
      </c>
      <c r="F17" s="33">
        <f t="shared" si="1"/>
        <v>0.29299659170548592</v>
      </c>
      <c r="G17" s="34">
        <f t="shared" si="2"/>
        <v>1.0738580594655834E-2</v>
      </c>
    </row>
    <row r="18" spans="1:10" s="22" customFormat="1" x14ac:dyDescent="0.25">
      <c r="A18" s="30" t="s">
        <v>15</v>
      </c>
      <c r="B18" s="35">
        <v>13325605526</v>
      </c>
      <c r="C18" s="32">
        <v>0</v>
      </c>
      <c r="D18" s="31">
        <f>+B18+C18</f>
        <v>13325605526</v>
      </c>
      <c r="E18" s="35">
        <v>4667917765</v>
      </c>
      <c r="F18" s="33">
        <f t="shared" si="1"/>
        <v>0.35029685937290289</v>
      </c>
      <c r="G18" s="34">
        <f t="shared" si="2"/>
        <v>0.12547147757304708</v>
      </c>
    </row>
    <row r="19" spans="1:10" s="22" customFormat="1" x14ac:dyDescent="0.25">
      <c r="A19" s="30" t="s">
        <v>9</v>
      </c>
      <c r="B19" s="35">
        <v>12176720663</v>
      </c>
      <c r="C19" s="32">
        <v>0</v>
      </c>
      <c r="D19" s="35">
        <v>12176720663</v>
      </c>
      <c r="E19" s="31">
        <v>0</v>
      </c>
      <c r="F19" s="33">
        <f t="shared" si="1"/>
        <v>0</v>
      </c>
      <c r="G19" s="34">
        <f t="shared" si="2"/>
        <v>0.11465378669658688</v>
      </c>
    </row>
    <row r="20" spans="1:10" s="22" customFormat="1" x14ac:dyDescent="0.25">
      <c r="A20" s="30" t="s">
        <v>10</v>
      </c>
      <c r="B20" s="32">
        <v>0</v>
      </c>
      <c r="C20" s="32">
        <f>+D20-B20</f>
        <v>0</v>
      </c>
      <c r="D20" s="32">
        <v>0</v>
      </c>
      <c r="E20" s="32">
        <v>0</v>
      </c>
      <c r="F20" s="33">
        <v>0</v>
      </c>
      <c r="G20" s="34">
        <f t="shared" si="2"/>
        <v>0</v>
      </c>
    </row>
    <row r="21" spans="1:10" x14ac:dyDescent="0.25">
      <c r="A21" s="36" t="s">
        <v>24</v>
      </c>
      <c r="B21" s="37">
        <f>SUM(B17:B20)</f>
        <v>26642809203</v>
      </c>
      <c r="C21" s="37">
        <f>SUM(C17:C20)</f>
        <v>0</v>
      </c>
      <c r="D21" s="37">
        <f>SUM(D17:D20)</f>
        <v>26642809203</v>
      </c>
      <c r="E21" s="37">
        <f>SUM(E17:E20)</f>
        <v>5002075401</v>
      </c>
      <c r="F21" s="1">
        <f t="shared" si="1"/>
        <v>0.18774579523081081</v>
      </c>
      <c r="G21" s="38">
        <f t="shared" si="2"/>
        <v>0.25086384486428981</v>
      </c>
      <c r="J21" s="21"/>
    </row>
    <row r="22" spans="1:10" x14ac:dyDescent="0.25">
      <c r="A22" s="39" t="s">
        <v>14</v>
      </c>
      <c r="B22" s="40">
        <f>+B16+B21</f>
        <v>103754624589</v>
      </c>
      <c r="C22" s="40">
        <f>+C16+C21</f>
        <v>115165700</v>
      </c>
      <c r="D22" s="40">
        <f>+D16+D21</f>
        <v>103869790289</v>
      </c>
      <c r="E22" s="40">
        <f>+E16+E21</f>
        <v>19927449559</v>
      </c>
      <c r="F22" s="7">
        <f t="shared" si="1"/>
        <v>0.19185029163489467</v>
      </c>
      <c r="G22" s="41">
        <f t="shared" si="2"/>
        <v>0.97801905041649861</v>
      </c>
    </row>
    <row r="23" spans="1:10" s="22" customFormat="1" ht="30" x14ac:dyDescent="0.25">
      <c r="A23" s="30" t="s">
        <v>26</v>
      </c>
      <c r="B23" s="35">
        <v>2318157366</v>
      </c>
      <c r="C23" s="32">
        <v>0</v>
      </c>
      <c r="D23" s="31">
        <f>+B23+C23</f>
        <v>2318157366</v>
      </c>
      <c r="E23" s="35">
        <v>521991642</v>
      </c>
      <c r="F23" s="24">
        <f t="shared" si="1"/>
        <v>0.22517524032490555</v>
      </c>
      <c r="G23" s="42">
        <f t="shared" si="2"/>
        <v>2.182734806244653E-2</v>
      </c>
    </row>
    <row r="24" spans="1:10" s="22" customFormat="1" x14ac:dyDescent="0.25">
      <c r="A24" s="30" t="s">
        <v>11</v>
      </c>
      <c r="B24" s="35">
        <v>16313136</v>
      </c>
      <c r="C24" s="32">
        <v>0</v>
      </c>
      <c r="D24" s="35">
        <v>16313136</v>
      </c>
      <c r="E24" s="31">
        <v>0</v>
      </c>
      <c r="F24" s="24">
        <f t="shared" si="1"/>
        <v>0</v>
      </c>
      <c r="G24" s="42">
        <f t="shared" si="2"/>
        <v>1.5360152105481641E-4</v>
      </c>
    </row>
    <row r="25" spans="1:10" x14ac:dyDescent="0.25">
      <c r="A25" s="39" t="s">
        <v>13</v>
      </c>
      <c r="B25" s="40">
        <f>SUM(B23:B24)</f>
        <v>2334470502</v>
      </c>
      <c r="C25" s="40">
        <f>SUM(C23:C24)</f>
        <v>0</v>
      </c>
      <c r="D25" s="40">
        <f>SUM(D23:D24)</f>
        <v>2334470502</v>
      </c>
      <c r="E25" s="40">
        <f>SUM(E23:E24)</f>
        <v>521991642</v>
      </c>
      <c r="F25" s="7">
        <f t="shared" si="1"/>
        <v>0.22360172962254032</v>
      </c>
      <c r="G25" s="41">
        <f t="shared" si="2"/>
        <v>2.1980949583501348E-2</v>
      </c>
    </row>
    <row r="26" spans="1:10" ht="15.75" thickBot="1" x14ac:dyDescent="0.3">
      <c r="A26" s="43" t="s">
        <v>12</v>
      </c>
      <c r="B26" s="44">
        <f>SUM(B25,B22)</f>
        <v>106089095091</v>
      </c>
      <c r="C26" s="44">
        <f>SUM(C25,C22)</f>
        <v>115165700</v>
      </c>
      <c r="D26" s="45">
        <f>SUM(D25,D22)</f>
        <v>106204260791</v>
      </c>
      <c r="E26" s="44">
        <f>SUM(E25,E22)</f>
        <v>20449441201</v>
      </c>
      <c r="F26" s="46">
        <f t="shared" si="1"/>
        <v>0.19254821839250477</v>
      </c>
      <c r="G26" s="47">
        <f>D26/$D$26</f>
        <v>1</v>
      </c>
    </row>
    <row r="27" spans="1:10" ht="15.75" customHeight="1" x14ac:dyDescent="0.25">
      <c r="B27" s="19"/>
      <c r="C27" s="19"/>
      <c r="D27" s="25"/>
      <c r="E27" s="19"/>
      <c r="G27" s="5"/>
    </row>
    <row r="28" spans="1:10" x14ac:dyDescent="0.25">
      <c r="A28" s="4"/>
      <c r="B28" s="21"/>
      <c r="C28" s="21"/>
      <c r="D28" s="21"/>
      <c r="E28" s="21"/>
      <c r="G28" s="5"/>
    </row>
    <row r="29" spans="1:10" x14ac:dyDescent="0.25">
      <c r="A29" s="4"/>
      <c r="B29" s="20"/>
      <c r="C29" s="20"/>
      <c r="D29" s="20"/>
      <c r="E29" s="3"/>
      <c r="F29" s="3"/>
      <c r="G29" s="5"/>
    </row>
  </sheetData>
  <mergeCells count="4">
    <mergeCell ref="A1:G1"/>
    <mergeCell ref="A2:G2"/>
    <mergeCell ref="A3:G3"/>
    <mergeCell ref="A4:G4"/>
  </mergeCells>
  <printOptions horizontalCentered="1"/>
  <pageMargins left="0.31496062992125984" right="0.31496062992125984" top="0.55118110236220474" bottom="0.35433070866141736" header="0.31496062992125984" footer="0.31496062992125984"/>
  <pageSetup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B33" sqref="B33"/>
    </sheetView>
  </sheetViews>
  <sheetFormatPr baseColWidth="10" defaultRowHeight="15" x14ac:dyDescent="0.25"/>
  <cols>
    <col min="1" max="1" width="26.140625" bestFit="1" customWidth="1"/>
    <col min="2" max="2" width="50.42578125" bestFit="1" customWidth="1"/>
    <col min="3" max="3" width="17.140625" style="9" bestFit="1" customWidth="1"/>
    <col min="4" max="4" width="14.5703125" style="9" hidden="1" customWidth="1"/>
    <col min="5" max="5" width="14.5703125" style="9" bestFit="1" customWidth="1"/>
    <col min="6" max="6" width="2" hidden="1" customWidth="1"/>
    <col min="7" max="7" width="17.140625" style="9" hidden="1" customWidth="1"/>
    <col min="8" max="8" width="17.140625" style="9" bestFit="1" customWidth="1"/>
    <col min="9" max="9" width="16.140625" style="9" hidden="1" customWidth="1"/>
    <col min="10" max="10" width="16.140625" style="9" bestFit="1" customWidth="1"/>
    <col min="11" max="12" width="2" hidden="1" customWidth="1"/>
  </cols>
  <sheetData>
    <row r="1" spans="1:10" x14ac:dyDescent="0.25">
      <c r="F1" s="9"/>
    </row>
    <row r="2" spans="1:10" x14ac:dyDescent="0.25">
      <c r="A2" s="8"/>
      <c r="C2" s="10"/>
    </row>
    <row r="3" spans="1:10" hidden="1" x14ac:dyDescent="0.25">
      <c r="A3" s="8"/>
    </row>
    <row r="4" spans="1:10" hidden="1" x14ac:dyDescent="0.25">
      <c r="A4" s="8"/>
    </row>
    <row r="5" spans="1:10" s="13" customFormat="1" x14ac:dyDescent="0.25">
      <c r="A5" s="12"/>
      <c r="C5" s="15"/>
      <c r="D5" s="14"/>
      <c r="E5" s="14"/>
      <c r="F5" s="14"/>
      <c r="G5" s="14"/>
      <c r="H5" s="14"/>
      <c r="I5" s="14"/>
      <c r="J5" s="14"/>
    </row>
    <row r="6" spans="1:10" hidden="1" x14ac:dyDescent="0.25">
      <c r="A6" s="8"/>
      <c r="C6" s="10"/>
    </row>
    <row r="7" spans="1:10" hidden="1" x14ac:dyDescent="0.25">
      <c r="A7" s="8"/>
    </row>
    <row r="8" spans="1:10" hidden="1" x14ac:dyDescent="0.25">
      <c r="A8" s="8"/>
    </row>
    <row r="9" spans="1:10" hidden="1" x14ac:dyDescent="0.25">
      <c r="A9" s="8"/>
      <c r="C9" s="11"/>
    </row>
    <row r="10" spans="1:10" s="13" customFormat="1" x14ac:dyDescent="0.25">
      <c r="A10" s="12"/>
      <c r="C10" s="15"/>
      <c r="D10" s="16"/>
      <c r="E10" s="16"/>
      <c r="F10" s="16"/>
      <c r="G10" s="16"/>
      <c r="H10" s="16"/>
      <c r="I10" s="16"/>
      <c r="J10" s="16"/>
    </row>
    <row r="11" spans="1:10" x14ac:dyDescent="0.25">
      <c r="A11" s="8"/>
      <c r="C11" s="17"/>
    </row>
    <row r="12" spans="1:10" hidden="1" x14ac:dyDescent="0.25">
      <c r="A12" s="8"/>
    </row>
    <row r="13" spans="1:10" x14ac:dyDescent="0.25">
      <c r="A13" s="8"/>
      <c r="C13" s="18"/>
    </row>
    <row r="14" spans="1:10" hidden="1" x14ac:dyDescent="0.25">
      <c r="A14" s="8"/>
    </row>
    <row r="15" spans="1:10" hidden="1" x14ac:dyDescent="0.25">
      <c r="A15" s="8"/>
      <c r="C15" s="11"/>
    </row>
    <row r="16" spans="1:10" x14ac:dyDescent="0.25">
      <c r="A16" s="8"/>
      <c r="C16" s="10"/>
    </row>
    <row r="17" spans="1:3" x14ac:dyDescent="0.25">
      <c r="A17" s="8"/>
      <c r="C17" s="10"/>
    </row>
    <row r="18" spans="1:3" x14ac:dyDescent="0.25">
      <c r="A18" s="8"/>
      <c r="C18" s="10"/>
    </row>
    <row r="19" spans="1:3" x14ac:dyDescent="0.25">
      <c r="A19" s="8"/>
      <c r="C19" s="10"/>
    </row>
    <row r="20" spans="1:3" hidden="1" x14ac:dyDescent="0.25">
      <c r="A20" s="8"/>
    </row>
    <row r="21" spans="1:3" x14ac:dyDescent="0.25">
      <c r="A21" s="8"/>
      <c r="C21" s="10"/>
    </row>
    <row r="22" spans="1:3" hidden="1" x14ac:dyDescent="0.25">
      <c r="A22" s="8"/>
    </row>
    <row r="23" spans="1:3" hidden="1" x14ac:dyDescent="0.25">
      <c r="A23" s="8"/>
    </row>
    <row r="24" spans="1:3" hidden="1" x14ac:dyDescent="0.25">
      <c r="A24" s="8"/>
    </row>
    <row r="25" spans="1:3" x14ac:dyDescent="0.25">
      <c r="A25" s="8"/>
      <c r="C25" s="10"/>
    </row>
    <row r="26" spans="1:3" x14ac:dyDescent="0.25">
      <c r="A26" s="8"/>
      <c r="C26" s="10"/>
    </row>
    <row r="27" spans="1:3" x14ac:dyDescent="0.25">
      <c r="A27" s="8"/>
      <c r="C27" s="10"/>
    </row>
    <row r="28" spans="1:3" hidden="1" x14ac:dyDescent="0.25">
      <c r="A28" s="8"/>
    </row>
    <row r="29" spans="1:3" hidden="1" x14ac:dyDescent="0.25">
      <c r="A29" s="8"/>
    </row>
    <row r="30" spans="1:3" x14ac:dyDescent="0.25">
      <c r="A30" s="8"/>
      <c r="C30" s="10"/>
    </row>
    <row r="31" spans="1:3" hidden="1" x14ac:dyDescent="0.25">
      <c r="A31" s="8"/>
    </row>
    <row r="32" spans="1:3" hidden="1" x14ac:dyDescent="0.25">
      <c r="A32" s="8"/>
    </row>
    <row r="33" spans="1:11" x14ac:dyDescent="0.25">
      <c r="A33" s="8"/>
      <c r="C33" s="10"/>
    </row>
    <row r="34" spans="1:11" hidden="1" x14ac:dyDescent="0.25">
      <c r="A34" s="8"/>
    </row>
    <row r="35" spans="1:11" hidden="1" x14ac:dyDescent="0.25">
      <c r="A35" s="8"/>
    </row>
    <row r="36" spans="1:11" x14ac:dyDescent="0.25">
      <c r="A36" s="8"/>
      <c r="C36" s="10"/>
    </row>
    <row r="37" spans="1:11" x14ac:dyDescent="0.25">
      <c r="A37" s="8"/>
      <c r="C37" s="10"/>
    </row>
    <row r="38" spans="1:11" x14ac:dyDescent="0.25">
      <c r="A38" s="8"/>
    </row>
    <row r="39" spans="1:11" x14ac:dyDescent="0.25">
      <c r="A39" s="8"/>
    </row>
    <row r="40" spans="1:11" x14ac:dyDescent="0.25">
      <c r="A40" s="8"/>
      <c r="C40"/>
      <c r="F40" s="9"/>
      <c r="G40"/>
      <c r="K40" s="9"/>
    </row>
    <row r="41" spans="1:11" x14ac:dyDescent="0.25">
      <c r="A41" s="8"/>
    </row>
    <row r="42" spans="1:11" x14ac:dyDescent="0.25">
      <c r="A42" s="8"/>
    </row>
    <row r="43" spans="1:11" x14ac:dyDescent="0.25">
      <c r="A43" s="8"/>
    </row>
    <row r="44" spans="1:11" x14ac:dyDescent="0.25">
      <c r="A44" s="8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Ingresos MARZO-2019</vt:lpstr>
      <vt:lpstr>Hoja1</vt:lpstr>
      <vt:lpstr>'Ingresos MARZO-2019'!Área_de_impresión</vt:lpstr>
      <vt:lpstr>Hoja1!pvalrubcor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2019-04-25T20:46:27Z</cp:lastPrinted>
  <dcterms:created xsi:type="dcterms:W3CDTF">2013-01-10T15:10:56Z</dcterms:created>
  <dcterms:modified xsi:type="dcterms:W3CDTF">2019-04-25T22:05:56Z</dcterms:modified>
</cp:coreProperties>
</file>