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0730" windowHeight="11160" activeTab="0"/>
  </bookViews>
  <sheets>
    <sheet name="RESULTADO" sheetId="1" r:id="rId1"/>
  </sheets>
  <externalReferences>
    <externalReference r:id="rId4"/>
  </externalReferences>
  <definedNames>
    <definedName name="_xlnm.Print_Area" localSheetId="0">'RESULTADO'!$A$1:$F$36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<sst xmlns="http://schemas.openxmlformats.org/spreadsheetml/2006/main" count="42" uniqueCount="37">
  <si>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Sistema de Gestión Integral (SGI)</t>
  </si>
  <si>
    <t>Código: F-PEI-06</t>
  </si>
  <si>
    <t>Estado de la implementación de los controles para minimizar la presencia de los riesgos de corrupción</t>
  </si>
  <si>
    <t>Versión: 07</t>
  </si>
  <si>
    <t>Corantioquia está comprometida con el tratamiento legal, lícito, confidencial y seguro de sus datos personales. Por favor consulte nuestra Política de Tratamiento de datos personales en nuestra página web: www.corantioquia.gov.co.</t>
  </si>
  <si>
    <t>Riesgos</t>
  </si>
  <si>
    <t>Puntaje por elemento</t>
  </si>
  <si>
    <t>Interpretación</t>
  </si>
  <si>
    <t>Puntaje del estado de las variables</t>
  </si>
  <si>
    <t>Interpretación resultado del estado de la variable</t>
  </si>
  <si>
    <t>1. Posibilidad de exigir o recibir dádivas por adelantar y/o manipular trámites en la corporación o no generar sanciones, en beneficio propio o de un tercero (incluye el cobro por la realización de trámites y servicios).</t>
  </si>
  <si>
    <t>SATISFACTORIO</t>
  </si>
  <si>
    <t xml:space="preserve">2. Posibilidad de obstaculizar y/o dilatar el otorgamiento de una licencia o permiso, en beneficio propio o de un tercero </t>
  </si>
  <si>
    <t>4. Posibilidad de usar o dar una destinación indebida a los bienes y recursos corporativos para favorecer un interés propio o de un tercero.</t>
  </si>
  <si>
    <t>5. Posibilidad de vincular y contratar personal sin el cumplimiento de requisitos, por criterios regionalistas, clientelistas o afinidades personales, para beneficio propio o de un tercero</t>
  </si>
  <si>
    <t>6. Posibilidad de aprovechar inadecuadamente los escenarios institucionales o de participación ciudadana para la gestión de asuntos de interés político, propio o de un tercero</t>
  </si>
  <si>
    <t>7. Posibilidad de manejar y administrar inadecuadamente el recaudo y el gasto para beneficio propio o de un tercero</t>
  </si>
  <si>
    <t xml:space="preserve">8. Posibilidad de manipular registros en el sistema de información financiero para beneficio propio o de un tercero. </t>
  </si>
  <si>
    <t>10. Posibilidad de manipular los fundamentos jurídicos, causales de contratación o factores de selección de los procesos contractuales que se adelantan en la entidad en beneficio propio o de un tercero.</t>
  </si>
  <si>
    <t>11. Posibilidad de dilatar las gestiones de cobro con el propósito de obtener el vencimiento de términos y la prescripción de la acción de cobro para favorecer el interés propio o de un tercero.</t>
  </si>
  <si>
    <t>12. Posible acción u omisión en las actuaciones de representación judicial para beneficio propio o de un tercero</t>
  </si>
  <si>
    <t>23. Posibles irregularidades en los procesos de cartera, cobro coactivo, trámites y servicios prestados por la corporación en beneficio propio o de un tercero.</t>
  </si>
  <si>
    <t>45. Posibilidad de tomar decisiones sesgadas por conflicto de interés en un trámite, servicio y/o contrato en beneficio propio o de un tercero.</t>
  </si>
  <si>
    <t>110. Posibilidad de manipular muestras o resultados de análisis para beneficio propio o de un tercero</t>
  </si>
  <si>
    <t>118. Posibilidad de dilatar la facturación y el envío de los títulos ejecutivos para dar inicio a las gestiones de cobro, con el propósito de obtener el vencimiento de términos y la pérdida de la fuerza ejecutoria de los mismos para beneficio propio o de un tercero</t>
  </si>
  <si>
    <t>Otros componentes</t>
  </si>
  <si>
    <t>Componente</t>
  </si>
  <si>
    <t xml:space="preserve">Avance </t>
  </si>
  <si>
    <t>Puntaje</t>
  </si>
  <si>
    <t>Interpretación global</t>
  </si>
  <si>
    <t>ADECUADO</t>
  </si>
  <si>
    <t>N/A</t>
  </si>
  <si>
    <r>
      <rPr>
        <b/>
        <sz val="11"/>
        <rFont val="Arial"/>
        <family val="2"/>
      </rPr>
      <t>No Aplica: N/A:</t>
    </r>
    <r>
      <rPr>
        <sz val="11"/>
        <rFont val="Arial"/>
        <family val="2"/>
      </rPr>
      <t xml:space="preserve"> Condición originada, poque no se presentaron avances para este seguimiento. Actividades que se calificarán una vez se materialice la </t>
    </r>
    <r>
      <rPr>
        <i/>
        <sz val="11"/>
        <rFont val="Arial"/>
        <family val="2"/>
      </rPr>
      <t>meta o producto</t>
    </r>
    <r>
      <rPr>
        <sz val="11"/>
        <rFont val="Arial"/>
        <family val="2"/>
      </rPr>
      <t xml:space="preserve">, ya qu están programadas para su desarrollo hasta el 30 y 31 de diciembre de 2023.
</t>
    </r>
  </si>
  <si>
    <t>Rango 1.0 – 1.9:  Insuficiencia Critica</t>
  </si>
  <si>
    <t>Rango 2.0 – 2.9: Insuficiente</t>
  </si>
  <si>
    <t>Rango 3.0 – 3.9: Adecuado</t>
  </si>
  <si>
    <t>Rango 4.0 – 5.0: Satisfactorio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</si>
</sst>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3" fillId="4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857250</xdr:colOff>
      <xdr:row>1</xdr:row>
      <xdr:rowOff>323850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050"/>
          <a:ext cx="7048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89EAB69\PTEP%20Primer%20cuatrimestre%202023%20pagin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CALIFICACIÓN"/>
      <sheetName val="RESULTADO"/>
    </sheetNames>
    <sheetDataSet>
      <sheetData sheetId="0"/>
      <sheetData sheetId="1">
        <row r="12">
          <cell r="F12">
            <v>5</v>
          </cell>
        </row>
        <row r="13">
          <cell r="F13">
            <v>5</v>
          </cell>
        </row>
        <row r="14">
          <cell r="F14">
            <v>5</v>
          </cell>
        </row>
        <row r="15">
          <cell r="F15">
            <v>5</v>
          </cell>
        </row>
        <row r="16">
          <cell r="F16">
            <v>5</v>
          </cell>
        </row>
        <row r="17">
          <cell r="F17">
            <v>5</v>
          </cell>
        </row>
        <row r="18">
          <cell r="F18">
            <v>5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5</v>
          </cell>
        </row>
        <row r="22">
          <cell r="F22">
            <v>5</v>
          </cell>
        </row>
        <row r="23">
          <cell r="F23">
            <v>5</v>
          </cell>
        </row>
        <row r="24">
          <cell r="F24">
            <v>5</v>
          </cell>
        </row>
        <row r="25">
          <cell r="F25">
            <v>5</v>
          </cell>
        </row>
        <row r="26">
          <cell r="F26">
            <v>5</v>
          </cell>
        </row>
        <row r="27">
          <cell r="F27">
            <v>5</v>
          </cell>
        </row>
        <row r="28">
          <cell r="F28">
            <v>5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5</v>
          </cell>
        </row>
        <row r="37">
          <cell r="F37">
            <v>5</v>
          </cell>
        </row>
        <row r="38">
          <cell r="F38">
            <v>5</v>
          </cell>
        </row>
        <row r="39">
          <cell r="F39">
            <v>5</v>
          </cell>
        </row>
        <row r="40">
          <cell r="F40">
            <v>5</v>
          </cell>
        </row>
        <row r="41">
          <cell r="F41">
            <v>5</v>
          </cell>
        </row>
        <row r="42">
          <cell r="F42">
            <v>5</v>
          </cell>
        </row>
        <row r="43">
          <cell r="F43">
            <v>5</v>
          </cell>
        </row>
        <row r="44">
          <cell r="F44">
            <v>5</v>
          </cell>
        </row>
        <row r="45">
          <cell r="F45">
            <v>5</v>
          </cell>
        </row>
        <row r="46">
          <cell r="F46">
            <v>5</v>
          </cell>
        </row>
        <row r="47">
          <cell r="F47">
            <v>5</v>
          </cell>
        </row>
        <row r="49">
          <cell r="F49">
            <v>5</v>
          </cell>
        </row>
        <row r="50">
          <cell r="F50">
            <v>5</v>
          </cell>
        </row>
        <row r="51">
          <cell r="F51">
            <v>5</v>
          </cell>
        </row>
        <row r="52">
          <cell r="F52">
            <v>5</v>
          </cell>
        </row>
        <row r="53">
          <cell r="F53">
            <v>5</v>
          </cell>
        </row>
        <row r="54">
          <cell r="F54">
            <v>5</v>
          </cell>
        </row>
        <row r="56">
          <cell r="F56">
            <v>5</v>
          </cell>
        </row>
        <row r="57">
          <cell r="F57">
            <v>5</v>
          </cell>
        </row>
        <row r="58">
          <cell r="F58">
            <v>5</v>
          </cell>
        </row>
        <row r="59">
          <cell r="F59">
            <v>5</v>
          </cell>
        </row>
        <row r="60">
          <cell r="F60">
            <v>5</v>
          </cell>
        </row>
        <row r="61">
          <cell r="F61">
            <v>5</v>
          </cell>
        </row>
        <row r="62">
          <cell r="F62">
            <v>5</v>
          </cell>
        </row>
        <row r="63">
          <cell r="F63">
            <v>5</v>
          </cell>
        </row>
        <row r="64">
          <cell r="F64">
            <v>5</v>
          </cell>
        </row>
        <row r="65">
          <cell r="F65">
            <v>5</v>
          </cell>
        </row>
        <row r="66">
          <cell r="F66">
            <v>5</v>
          </cell>
        </row>
        <row r="67">
          <cell r="F67">
            <v>5</v>
          </cell>
        </row>
        <row r="68">
          <cell r="F68">
            <v>5</v>
          </cell>
        </row>
        <row r="69">
          <cell r="F69">
            <v>5</v>
          </cell>
        </row>
        <row r="70">
          <cell r="F70">
            <v>5</v>
          </cell>
        </row>
        <row r="71">
          <cell r="F71">
            <v>5</v>
          </cell>
        </row>
        <row r="72">
          <cell r="F72">
            <v>5</v>
          </cell>
        </row>
        <row r="73">
          <cell r="F73">
            <v>5</v>
          </cell>
        </row>
        <row r="74">
          <cell r="F74">
            <v>5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5</v>
          </cell>
        </row>
        <row r="79">
          <cell r="F79">
            <v>5</v>
          </cell>
        </row>
        <row r="81">
          <cell r="F81">
            <v>5</v>
          </cell>
        </row>
        <row r="82">
          <cell r="F82">
            <v>5</v>
          </cell>
        </row>
        <row r="83">
          <cell r="F83">
            <v>5</v>
          </cell>
        </row>
        <row r="84">
          <cell r="F84">
            <v>5</v>
          </cell>
        </row>
        <row r="85">
          <cell r="F85">
            <v>5</v>
          </cell>
        </row>
        <row r="86">
          <cell r="F86">
            <v>5</v>
          </cell>
        </row>
        <row r="87">
          <cell r="F87">
            <v>5</v>
          </cell>
        </row>
        <row r="88">
          <cell r="F88">
            <v>5</v>
          </cell>
        </row>
        <row r="89">
          <cell r="F89">
            <v>5</v>
          </cell>
        </row>
        <row r="90">
          <cell r="F90">
            <v>5</v>
          </cell>
        </row>
        <row r="91">
          <cell r="F91">
            <v>5</v>
          </cell>
        </row>
        <row r="92">
          <cell r="F92">
            <v>5</v>
          </cell>
        </row>
        <row r="93">
          <cell r="F93">
            <v>5</v>
          </cell>
        </row>
        <row r="94">
          <cell r="F94">
            <v>5</v>
          </cell>
        </row>
        <row r="95">
          <cell r="F95">
            <v>5</v>
          </cell>
        </row>
        <row r="96">
          <cell r="F96">
            <v>5</v>
          </cell>
        </row>
        <row r="98">
          <cell r="F98">
            <v>5</v>
          </cell>
        </row>
        <row r="99">
          <cell r="F99">
            <v>5</v>
          </cell>
        </row>
        <row r="100">
          <cell r="F100">
            <v>5</v>
          </cell>
        </row>
        <row r="101">
          <cell r="F101">
            <v>5</v>
          </cell>
        </row>
        <row r="102">
          <cell r="F102">
            <v>5</v>
          </cell>
        </row>
        <row r="103">
          <cell r="F103">
            <v>5</v>
          </cell>
        </row>
        <row r="104">
          <cell r="F104">
            <v>5</v>
          </cell>
        </row>
        <row r="106">
          <cell r="F106">
            <v>5</v>
          </cell>
        </row>
        <row r="107">
          <cell r="F107">
            <v>5</v>
          </cell>
        </row>
        <row r="108">
          <cell r="F108">
            <v>5</v>
          </cell>
        </row>
        <row r="110">
          <cell r="F110">
            <v>5</v>
          </cell>
        </row>
        <row r="111">
          <cell r="F111">
            <v>5</v>
          </cell>
        </row>
        <row r="112">
          <cell r="F112">
            <v>5</v>
          </cell>
        </row>
        <row r="115">
          <cell r="B115" t="str">
            <v>Gestión Integral del Riesgo de Corrupción</v>
          </cell>
          <cell r="I115">
            <v>2.5</v>
          </cell>
        </row>
        <row r="118">
          <cell r="B118" t="str">
            <v>Redes institucionales y canales de denuncia</v>
          </cell>
          <cell r="I118" t="str">
            <v>N/A</v>
          </cell>
        </row>
        <row r="119">
          <cell r="B119" t="str">
            <v>Estado abierto</v>
          </cell>
          <cell r="I119" t="str">
            <v>N/A</v>
          </cell>
        </row>
        <row r="120">
          <cell r="B120" t="str">
            <v>Transparencia y acceso a la información pública</v>
          </cell>
          <cell r="I120" t="str">
            <v>N/A</v>
          </cell>
        </row>
        <row r="127">
          <cell r="B127" t="str">
            <v>Legalidad e integridad</v>
          </cell>
          <cell r="I127" t="str">
            <v>N/A</v>
          </cell>
        </row>
        <row r="130">
          <cell r="B130" t="str">
            <v>Participación ciudadana y Rendición de cuentas</v>
          </cell>
          <cell r="I130">
            <v>5</v>
          </cell>
        </row>
        <row r="136">
          <cell r="B136" t="str">
            <v>Otras Iniciativas</v>
          </cell>
          <cell r="I136" t="str">
            <v>N/A</v>
          </cell>
        </row>
        <row r="142">
          <cell r="B142" t="str">
            <v>Estado de la Implementación de los Controles para Minimizar la ocurrencia de los Riesgos de Corrupción y el estado de avance en los componentes del Programa de Transparencia y Ética Pública - PTEP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1279-8ED4-4142-9D06-26DA7B647981}">
  <sheetPr>
    <pageSetUpPr fitToPage="1"/>
  </sheetPr>
  <dimension ref="A1:K41"/>
  <sheetViews>
    <sheetView showGridLines="0" tabSelected="1" view="pageBreakPreview" zoomScale="82" zoomScaleSheetLayoutView="82" workbookViewId="0" topLeftCell="A1">
      <selection activeCell="B1" sqref="B1:D1"/>
    </sheetView>
  </sheetViews>
  <sheetFormatPr defaultColWidth="11.421875" defaultRowHeight="15"/>
  <cols>
    <col min="1" max="1" width="54.8515625" style="5" bestFit="1" customWidth="1"/>
    <col min="2" max="2" width="16.421875" style="4" customWidth="1"/>
    <col min="3" max="3" width="24.00390625" style="4" customWidth="1"/>
    <col min="4" max="4" width="18.421875" style="4" customWidth="1"/>
    <col min="5" max="5" width="20.28125" style="4" customWidth="1"/>
    <col min="6" max="6" width="10.140625" style="4" hidden="1" customWidth="1"/>
    <col min="7" max="257" width="11.421875" style="4" customWidth="1"/>
    <col min="258" max="258" width="31.57421875" style="4" customWidth="1"/>
    <col min="259" max="259" width="18.00390625" style="4" customWidth="1"/>
    <col min="260" max="260" width="18.421875" style="4" customWidth="1"/>
    <col min="261" max="261" width="20.57421875" style="4" customWidth="1"/>
    <col min="262" max="262" width="24.57421875" style="4" customWidth="1"/>
    <col min="263" max="513" width="11.421875" style="4" customWidth="1"/>
    <col min="514" max="514" width="31.57421875" style="4" customWidth="1"/>
    <col min="515" max="515" width="18.00390625" style="4" customWidth="1"/>
    <col min="516" max="516" width="18.421875" style="4" customWidth="1"/>
    <col min="517" max="517" width="20.57421875" style="4" customWidth="1"/>
    <col min="518" max="518" width="24.57421875" style="4" customWidth="1"/>
    <col min="519" max="769" width="11.421875" style="4" customWidth="1"/>
    <col min="770" max="770" width="31.57421875" style="4" customWidth="1"/>
    <col min="771" max="771" width="18.00390625" style="4" customWidth="1"/>
    <col min="772" max="772" width="18.421875" style="4" customWidth="1"/>
    <col min="773" max="773" width="20.57421875" style="4" customWidth="1"/>
    <col min="774" max="774" width="24.57421875" style="4" customWidth="1"/>
    <col min="775" max="1025" width="11.421875" style="4" customWidth="1"/>
    <col min="1026" max="1026" width="31.57421875" style="4" customWidth="1"/>
    <col min="1027" max="1027" width="18.00390625" style="4" customWidth="1"/>
    <col min="1028" max="1028" width="18.421875" style="4" customWidth="1"/>
    <col min="1029" max="1029" width="20.57421875" style="4" customWidth="1"/>
    <col min="1030" max="1030" width="24.57421875" style="4" customWidth="1"/>
    <col min="1031" max="1281" width="11.421875" style="4" customWidth="1"/>
    <col min="1282" max="1282" width="31.57421875" style="4" customWidth="1"/>
    <col min="1283" max="1283" width="18.00390625" style="4" customWidth="1"/>
    <col min="1284" max="1284" width="18.421875" style="4" customWidth="1"/>
    <col min="1285" max="1285" width="20.57421875" style="4" customWidth="1"/>
    <col min="1286" max="1286" width="24.57421875" style="4" customWidth="1"/>
    <col min="1287" max="1537" width="11.421875" style="4" customWidth="1"/>
    <col min="1538" max="1538" width="31.57421875" style="4" customWidth="1"/>
    <col min="1539" max="1539" width="18.00390625" style="4" customWidth="1"/>
    <col min="1540" max="1540" width="18.421875" style="4" customWidth="1"/>
    <col min="1541" max="1541" width="20.57421875" style="4" customWidth="1"/>
    <col min="1542" max="1542" width="24.57421875" style="4" customWidth="1"/>
    <col min="1543" max="1793" width="11.421875" style="4" customWidth="1"/>
    <col min="1794" max="1794" width="31.57421875" style="4" customWidth="1"/>
    <col min="1795" max="1795" width="18.00390625" style="4" customWidth="1"/>
    <col min="1796" max="1796" width="18.421875" style="4" customWidth="1"/>
    <col min="1797" max="1797" width="20.57421875" style="4" customWidth="1"/>
    <col min="1798" max="1798" width="24.57421875" style="4" customWidth="1"/>
    <col min="1799" max="2049" width="11.421875" style="4" customWidth="1"/>
    <col min="2050" max="2050" width="31.57421875" style="4" customWidth="1"/>
    <col min="2051" max="2051" width="18.00390625" style="4" customWidth="1"/>
    <col min="2052" max="2052" width="18.421875" style="4" customWidth="1"/>
    <col min="2053" max="2053" width="20.57421875" style="4" customWidth="1"/>
    <col min="2054" max="2054" width="24.57421875" style="4" customWidth="1"/>
    <col min="2055" max="2305" width="11.421875" style="4" customWidth="1"/>
    <col min="2306" max="2306" width="31.57421875" style="4" customWidth="1"/>
    <col min="2307" max="2307" width="18.00390625" style="4" customWidth="1"/>
    <col min="2308" max="2308" width="18.421875" style="4" customWidth="1"/>
    <col min="2309" max="2309" width="20.57421875" style="4" customWidth="1"/>
    <col min="2310" max="2310" width="24.57421875" style="4" customWidth="1"/>
    <col min="2311" max="2561" width="11.421875" style="4" customWidth="1"/>
    <col min="2562" max="2562" width="31.57421875" style="4" customWidth="1"/>
    <col min="2563" max="2563" width="18.00390625" style="4" customWidth="1"/>
    <col min="2564" max="2564" width="18.421875" style="4" customWidth="1"/>
    <col min="2565" max="2565" width="20.57421875" style="4" customWidth="1"/>
    <col min="2566" max="2566" width="24.57421875" style="4" customWidth="1"/>
    <col min="2567" max="2817" width="11.421875" style="4" customWidth="1"/>
    <col min="2818" max="2818" width="31.57421875" style="4" customWidth="1"/>
    <col min="2819" max="2819" width="18.00390625" style="4" customWidth="1"/>
    <col min="2820" max="2820" width="18.421875" style="4" customWidth="1"/>
    <col min="2821" max="2821" width="20.57421875" style="4" customWidth="1"/>
    <col min="2822" max="2822" width="24.57421875" style="4" customWidth="1"/>
    <col min="2823" max="3073" width="11.421875" style="4" customWidth="1"/>
    <col min="3074" max="3074" width="31.57421875" style="4" customWidth="1"/>
    <col min="3075" max="3075" width="18.00390625" style="4" customWidth="1"/>
    <col min="3076" max="3076" width="18.421875" style="4" customWidth="1"/>
    <col min="3077" max="3077" width="20.57421875" style="4" customWidth="1"/>
    <col min="3078" max="3078" width="24.57421875" style="4" customWidth="1"/>
    <col min="3079" max="3329" width="11.421875" style="4" customWidth="1"/>
    <col min="3330" max="3330" width="31.57421875" style="4" customWidth="1"/>
    <col min="3331" max="3331" width="18.00390625" style="4" customWidth="1"/>
    <col min="3332" max="3332" width="18.421875" style="4" customWidth="1"/>
    <col min="3333" max="3333" width="20.57421875" style="4" customWidth="1"/>
    <col min="3334" max="3334" width="24.57421875" style="4" customWidth="1"/>
    <col min="3335" max="3585" width="11.421875" style="4" customWidth="1"/>
    <col min="3586" max="3586" width="31.57421875" style="4" customWidth="1"/>
    <col min="3587" max="3587" width="18.00390625" style="4" customWidth="1"/>
    <col min="3588" max="3588" width="18.421875" style="4" customWidth="1"/>
    <col min="3589" max="3589" width="20.57421875" style="4" customWidth="1"/>
    <col min="3590" max="3590" width="24.57421875" style="4" customWidth="1"/>
    <col min="3591" max="3841" width="11.421875" style="4" customWidth="1"/>
    <col min="3842" max="3842" width="31.57421875" style="4" customWidth="1"/>
    <col min="3843" max="3843" width="18.00390625" style="4" customWidth="1"/>
    <col min="3844" max="3844" width="18.421875" style="4" customWidth="1"/>
    <col min="3845" max="3845" width="20.57421875" style="4" customWidth="1"/>
    <col min="3846" max="3846" width="24.57421875" style="4" customWidth="1"/>
    <col min="3847" max="4097" width="11.421875" style="4" customWidth="1"/>
    <col min="4098" max="4098" width="31.57421875" style="4" customWidth="1"/>
    <col min="4099" max="4099" width="18.00390625" style="4" customWidth="1"/>
    <col min="4100" max="4100" width="18.421875" style="4" customWidth="1"/>
    <col min="4101" max="4101" width="20.57421875" style="4" customWidth="1"/>
    <col min="4102" max="4102" width="24.57421875" style="4" customWidth="1"/>
    <col min="4103" max="4353" width="11.421875" style="4" customWidth="1"/>
    <col min="4354" max="4354" width="31.57421875" style="4" customWidth="1"/>
    <col min="4355" max="4355" width="18.00390625" style="4" customWidth="1"/>
    <col min="4356" max="4356" width="18.421875" style="4" customWidth="1"/>
    <col min="4357" max="4357" width="20.57421875" style="4" customWidth="1"/>
    <col min="4358" max="4358" width="24.57421875" style="4" customWidth="1"/>
    <col min="4359" max="4609" width="11.421875" style="4" customWidth="1"/>
    <col min="4610" max="4610" width="31.57421875" style="4" customWidth="1"/>
    <col min="4611" max="4611" width="18.00390625" style="4" customWidth="1"/>
    <col min="4612" max="4612" width="18.421875" style="4" customWidth="1"/>
    <col min="4613" max="4613" width="20.57421875" style="4" customWidth="1"/>
    <col min="4614" max="4614" width="24.57421875" style="4" customWidth="1"/>
    <col min="4615" max="4865" width="11.421875" style="4" customWidth="1"/>
    <col min="4866" max="4866" width="31.57421875" style="4" customWidth="1"/>
    <col min="4867" max="4867" width="18.00390625" style="4" customWidth="1"/>
    <col min="4868" max="4868" width="18.421875" style="4" customWidth="1"/>
    <col min="4869" max="4869" width="20.57421875" style="4" customWidth="1"/>
    <col min="4870" max="4870" width="24.57421875" style="4" customWidth="1"/>
    <col min="4871" max="5121" width="11.421875" style="4" customWidth="1"/>
    <col min="5122" max="5122" width="31.57421875" style="4" customWidth="1"/>
    <col min="5123" max="5123" width="18.00390625" style="4" customWidth="1"/>
    <col min="5124" max="5124" width="18.421875" style="4" customWidth="1"/>
    <col min="5125" max="5125" width="20.57421875" style="4" customWidth="1"/>
    <col min="5126" max="5126" width="24.57421875" style="4" customWidth="1"/>
    <col min="5127" max="5377" width="11.421875" style="4" customWidth="1"/>
    <col min="5378" max="5378" width="31.57421875" style="4" customWidth="1"/>
    <col min="5379" max="5379" width="18.00390625" style="4" customWidth="1"/>
    <col min="5380" max="5380" width="18.421875" style="4" customWidth="1"/>
    <col min="5381" max="5381" width="20.57421875" style="4" customWidth="1"/>
    <col min="5382" max="5382" width="24.57421875" style="4" customWidth="1"/>
    <col min="5383" max="5633" width="11.421875" style="4" customWidth="1"/>
    <col min="5634" max="5634" width="31.57421875" style="4" customWidth="1"/>
    <col min="5635" max="5635" width="18.00390625" style="4" customWidth="1"/>
    <col min="5636" max="5636" width="18.421875" style="4" customWidth="1"/>
    <col min="5637" max="5637" width="20.57421875" style="4" customWidth="1"/>
    <col min="5638" max="5638" width="24.57421875" style="4" customWidth="1"/>
    <col min="5639" max="5889" width="11.421875" style="4" customWidth="1"/>
    <col min="5890" max="5890" width="31.57421875" style="4" customWidth="1"/>
    <col min="5891" max="5891" width="18.00390625" style="4" customWidth="1"/>
    <col min="5892" max="5892" width="18.421875" style="4" customWidth="1"/>
    <col min="5893" max="5893" width="20.57421875" style="4" customWidth="1"/>
    <col min="5894" max="5894" width="24.57421875" style="4" customWidth="1"/>
    <col min="5895" max="6145" width="11.421875" style="4" customWidth="1"/>
    <col min="6146" max="6146" width="31.57421875" style="4" customWidth="1"/>
    <col min="6147" max="6147" width="18.00390625" style="4" customWidth="1"/>
    <col min="6148" max="6148" width="18.421875" style="4" customWidth="1"/>
    <col min="6149" max="6149" width="20.57421875" style="4" customWidth="1"/>
    <col min="6150" max="6150" width="24.57421875" style="4" customWidth="1"/>
    <col min="6151" max="6401" width="11.421875" style="4" customWidth="1"/>
    <col min="6402" max="6402" width="31.57421875" style="4" customWidth="1"/>
    <col min="6403" max="6403" width="18.00390625" style="4" customWidth="1"/>
    <col min="6404" max="6404" width="18.421875" style="4" customWidth="1"/>
    <col min="6405" max="6405" width="20.57421875" style="4" customWidth="1"/>
    <col min="6406" max="6406" width="24.57421875" style="4" customWidth="1"/>
    <col min="6407" max="6657" width="11.421875" style="4" customWidth="1"/>
    <col min="6658" max="6658" width="31.57421875" style="4" customWidth="1"/>
    <col min="6659" max="6659" width="18.00390625" style="4" customWidth="1"/>
    <col min="6660" max="6660" width="18.421875" style="4" customWidth="1"/>
    <col min="6661" max="6661" width="20.57421875" style="4" customWidth="1"/>
    <col min="6662" max="6662" width="24.57421875" style="4" customWidth="1"/>
    <col min="6663" max="6913" width="11.421875" style="4" customWidth="1"/>
    <col min="6914" max="6914" width="31.57421875" style="4" customWidth="1"/>
    <col min="6915" max="6915" width="18.00390625" style="4" customWidth="1"/>
    <col min="6916" max="6916" width="18.421875" style="4" customWidth="1"/>
    <col min="6917" max="6917" width="20.57421875" style="4" customWidth="1"/>
    <col min="6918" max="6918" width="24.57421875" style="4" customWidth="1"/>
    <col min="6919" max="7169" width="11.421875" style="4" customWidth="1"/>
    <col min="7170" max="7170" width="31.57421875" style="4" customWidth="1"/>
    <col min="7171" max="7171" width="18.00390625" style="4" customWidth="1"/>
    <col min="7172" max="7172" width="18.421875" style="4" customWidth="1"/>
    <col min="7173" max="7173" width="20.57421875" style="4" customWidth="1"/>
    <col min="7174" max="7174" width="24.57421875" style="4" customWidth="1"/>
    <col min="7175" max="7425" width="11.421875" style="4" customWidth="1"/>
    <col min="7426" max="7426" width="31.57421875" style="4" customWidth="1"/>
    <col min="7427" max="7427" width="18.00390625" style="4" customWidth="1"/>
    <col min="7428" max="7428" width="18.421875" style="4" customWidth="1"/>
    <col min="7429" max="7429" width="20.57421875" style="4" customWidth="1"/>
    <col min="7430" max="7430" width="24.57421875" style="4" customWidth="1"/>
    <col min="7431" max="7681" width="11.421875" style="4" customWidth="1"/>
    <col min="7682" max="7682" width="31.57421875" style="4" customWidth="1"/>
    <col min="7683" max="7683" width="18.00390625" style="4" customWidth="1"/>
    <col min="7684" max="7684" width="18.421875" style="4" customWidth="1"/>
    <col min="7685" max="7685" width="20.57421875" style="4" customWidth="1"/>
    <col min="7686" max="7686" width="24.57421875" style="4" customWidth="1"/>
    <col min="7687" max="7937" width="11.421875" style="4" customWidth="1"/>
    <col min="7938" max="7938" width="31.57421875" style="4" customWidth="1"/>
    <col min="7939" max="7939" width="18.00390625" style="4" customWidth="1"/>
    <col min="7940" max="7940" width="18.421875" style="4" customWidth="1"/>
    <col min="7941" max="7941" width="20.57421875" style="4" customWidth="1"/>
    <col min="7942" max="7942" width="24.57421875" style="4" customWidth="1"/>
    <col min="7943" max="8193" width="11.421875" style="4" customWidth="1"/>
    <col min="8194" max="8194" width="31.57421875" style="4" customWidth="1"/>
    <col min="8195" max="8195" width="18.00390625" style="4" customWidth="1"/>
    <col min="8196" max="8196" width="18.421875" style="4" customWidth="1"/>
    <col min="8197" max="8197" width="20.57421875" style="4" customWidth="1"/>
    <col min="8198" max="8198" width="24.57421875" style="4" customWidth="1"/>
    <col min="8199" max="8449" width="11.421875" style="4" customWidth="1"/>
    <col min="8450" max="8450" width="31.57421875" style="4" customWidth="1"/>
    <col min="8451" max="8451" width="18.00390625" style="4" customWidth="1"/>
    <col min="8452" max="8452" width="18.421875" style="4" customWidth="1"/>
    <col min="8453" max="8453" width="20.57421875" style="4" customWidth="1"/>
    <col min="8454" max="8454" width="24.57421875" style="4" customWidth="1"/>
    <col min="8455" max="8705" width="11.421875" style="4" customWidth="1"/>
    <col min="8706" max="8706" width="31.57421875" style="4" customWidth="1"/>
    <col min="8707" max="8707" width="18.00390625" style="4" customWidth="1"/>
    <col min="8708" max="8708" width="18.421875" style="4" customWidth="1"/>
    <col min="8709" max="8709" width="20.57421875" style="4" customWidth="1"/>
    <col min="8710" max="8710" width="24.57421875" style="4" customWidth="1"/>
    <col min="8711" max="8961" width="11.421875" style="4" customWidth="1"/>
    <col min="8962" max="8962" width="31.57421875" style="4" customWidth="1"/>
    <col min="8963" max="8963" width="18.00390625" style="4" customWidth="1"/>
    <col min="8964" max="8964" width="18.421875" style="4" customWidth="1"/>
    <col min="8965" max="8965" width="20.57421875" style="4" customWidth="1"/>
    <col min="8966" max="8966" width="24.57421875" style="4" customWidth="1"/>
    <col min="8967" max="9217" width="11.421875" style="4" customWidth="1"/>
    <col min="9218" max="9218" width="31.57421875" style="4" customWidth="1"/>
    <col min="9219" max="9219" width="18.00390625" style="4" customWidth="1"/>
    <col min="9220" max="9220" width="18.421875" style="4" customWidth="1"/>
    <col min="9221" max="9221" width="20.57421875" style="4" customWidth="1"/>
    <col min="9222" max="9222" width="24.57421875" style="4" customWidth="1"/>
    <col min="9223" max="9473" width="11.421875" style="4" customWidth="1"/>
    <col min="9474" max="9474" width="31.57421875" style="4" customWidth="1"/>
    <col min="9475" max="9475" width="18.00390625" style="4" customWidth="1"/>
    <col min="9476" max="9476" width="18.421875" style="4" customWidth="1"/>
    <col min="9477" max="9477" width="20.57421875" style="4" customWidth="1"/>
    <col min="9478" max="9478" width="24.57421875" style="4" customWidth="1"/>
    <col min="9479" max="9729" width="11.421875" style="4" customWidth="1"/>
    <col min="9730" max="9730" width="31.57421875" style="4" customWidth="1"/>
    <col min="9731" max="9731" width="18.00390625" style="4" customWidth="1"/>
    <col min="9732" max="9732" width="18.421875" style="4" customWidth="1"/>
    <col min="9733" max="9733" width="20.57421875" style="4" customWidth="1"/>
    <col min="9734" max="9734" width="24.57421875" style="4" customWidth="1"/>
    <col min="9735" max="9985" width="11.421875" style="4" customWidth="1"/>
    <col min="9986" max="9986" width="31.57421875" style="4" customWidth="1"/>
    <col min="9987" max="9987" width="18.00390625" style="4" customWidth="1"/>
    <col min="9988" max="9988" width="18.421875" style="4" customWidth="1"/>
    <col min="9989" max="9989" width="20.57421875" style="4" customWidth="1"/>
    <col min="9990" max="9990" width="24.57421875" style="4" customWidth="1"/>
    <col min="9991" max="10241" width="11.421875" style="4" customWidth="1"/>
    <col min="10242" max="10242" width="31.57421875" style="4" customWidth="1"/>
    <col min="10243" max="10243" width="18.00390625" style="4" customWidth="1"/>
    <col min="10244" max="10244" width="18.421875" style="4" customWidth="1"/>
    <col min="10245" max="10245" width="20.57421875" style="4" customWidth="1"/>
    <col min="10246" max="10246" width="24.57421875" style="4" customWidth="1"/>
    <col min="10247" max="10497" width="11.421875" style="4" customWidth="1"/>
    <col min="10498" max="10498" width="31.57421875" style="4" customWidth="1"/>
    <col min="10499" max="10499" width="18.00390625" style="4" customWidth="1"/>
    <col min="10500" max="10500" width="18.421875" style="4" customWidth="1"/>
    <col min="10501" max="10501" width="20.57421875" style="4" customWidth="1"/>
    <col min="10502" max="10502" width="24.57421875" style="4" customWidth="1"/>
    <col min="10503" max="10753" width="11.421875" style="4" customWidth="1"/>
    <col min="10754" max="10754" width="31.57421875" style="4" customWidth="1"/>
    <col min="10755" max="10755" width="18.00390625" style="4" customWidth="1"/>
    <col min="10756" max="10756" width="18.421875" style="4" customWidth="1"/>
    <col min="10757" max="10757" width="20.57421875" style="4" customWidth="1"/>
    <col min="10758" max="10758" width="24.57421875" style="4" customWidth="1"/>
    <col min="10759" max="11009" width="11.421875" style="4" customWidth="1"/>
    <col min="11010" max="11010" width="31.57421875" style="4" customWidth="1"/>
    <col min="11011" max="11011" width="18.00390625" style="4" customWidth="1"/>
    <col min="11012" max="11012" width="18.421875" style="4" customWidth="1"/>
    <col min="11013" max="11013" width="20.57421875" style="4" customWidth="1"/>
    <col min="11014" max="11014" width="24.57421875" style="4" customWidth="1"/>
    <col min="11015" max="11265" width="11.421875" style="4" customWidth="1"/>
    <col min="11266" max="11266" width="31.57421875" style="4" customWidth="1"/>
    <col min="11267" max="11267" width="18.00390625" style="4" customWidth="1"/>
    <col min="11268" max="11268" width="18.421875" style="4" customWidth="1"/>
    <col min="11269" max="11269" width="20.57421875" style="4" customWidth="1"/>
    <col min="11270" max="11270" width="24.57421875" style="4" customWidth="1"/>
    <col min="11271" max="11521" width="11.421875" style="4" customWidth="1"/>
    <col min="11522" max="11522" width="31.57421875" style="4" customWidth="1"/>
    <col min="11523" max="11523" width="18.00390625" style="4" customWidth="1"/>
    <col min="11524" max="11524" width="18.421875" style="4" customWidth="1"/>
    <col min="11525" max="11525" width="20.57421875" style="4" customWidth="1"/>
    <col min="11526" max="11526" width="24.57421875" style="4" customWidth="1"/>
    <col min="11527" max="11777" width="11.421875" style="4" customWidth="1"/>
    <col min="11778" max="11778" width="31.57421875" style="4" customWidth="1"/>
    <col min="11779" max="11779" width="18.00390625" style="4" customWidth="1"/>
    <col min="11780" max="11780" width="18.421875" style="4" customWidth="1"/>
    <col min="11781" max="11781" width="20.57421875" style="4" customWidth="1"/>
    <col min="11782" max="11782" width="24.57421875" style="4" customWidth="1"/>
    <col min="11783" max="12033" width="11.421875" style="4" customWidth="1"/>
    <col min="12034" max="12034" width="31.57421875" style="4" customWidth="1"/>
    <col min="12035" max="12035" width="18.00390625" style="4" customWidth="1"/>
    <col min="12036" max="12036" width="18.421875" style="4" customWidth="1"/>
    <col min="12037" max="12037" width="20.57421875" style="4" customWidth="1"/>
    <col min="12038" max="12038" width="24.57421875" style="4" customWidth="1"/>
    <col min="12039" max="12289" width="11.421875" style="4" customWidth="1"/>
    <col min="12290" max="12290" width="31.57421875" style="4" customWidth="1"/>
    <col min="12291" max="12291" width="18.00390625" style="4" customWidth="1"/>
    <col min="12292" max="12292" width="18.421875" style="4" customWidth="1"/>
    <col min="12293" max="12293" width="20.57421875" style="4" customWidth="1"/>
    <col min="12294" max="12294" width="24.57421875" style="4" customWidth="1"/>
    <col min="12295" max="12545" width="11.421875" style="4" customWidth="1"/>
    <col min="12546" max="12546" width="31.57421875" style="4" customWidth="1"/>
    <col min="12547" max="12547" width="18.00390625" style="4" customWidth="1"/>
    <col min="12548" max="12548" width="18.421875" style="4" customWidth="1"/>
    <col min="12549" max="12549" width="20.57421875" style="4" customWidth="1"/>
    <col min="12550" max="12550" width="24.57421875" style="4" customWidth="1"/>
    <col min="12551" max="12801" width="11.421875" style="4" customWidth="1"/>
    <col min="12802" max="12802" width="31.57421875" style="4" customWidth="1"/>
    <col min="12803" max="12803" width="18.00390625" style="4" customWidth="1"/>
    <col min="12804" max="12804" width="18.421875" style="4" customWidth="1"/>
    <col min="12805" max="12805" width="20.57421875" style="4" customWidth="1"/>
    <col min="12806" max="12806" width="24.57421875" style="4" customWidth="1"/>
    <col min="12807" max="13057" width="11.421875" style="4" customWidth="1"/>
    <col min="13058" max="13058" width="31.57421875" style="4" customWidth="1"/>
    <col min="13059" max="13059" width="18.00390625" style="4" customWidth="1"/>
    <col min="13060" max="13060" width="18.421875" style="4" customWidth="1"/>
    <col min="13061" max="13061" width="20.57421875" style="4" customWidth="1"/>
    <col min="13062" max="13062" width="24.57421875" style="4" customWidth="1"/>
    <col min="13063" max="13313" width="11.421875" style="4" customWidth="1"/>
    <col min="13314" max="13314" width="31.57421875" style="4" customWidth="1"/>
    <col min="13315" max="13315" width="18.00390625" style="4" customWidth="1"/>
    <col min="13316" max="13316" width="18.421875" style="4" customWidth="1"/>
    <col min="13317" max="13317" width="20.57421875" style="4" customWidth="1"/>
    <col min="13318" max="13318" width="24.57421875" style="4" customWidth="1"/>
    <col min="13319" max="13569" width="11.421875" style="4" customWidth="1"/>
    <col min="13570" max="13570" width="31.57421875" style="4" customWidth="1"/>
    <col min="13571" max="13571" width="18.00390625" style="4" customWidth="1"/>
    <col min="13572" max="13572" width="18.421875" style="4" customWidth="1"/>
    <col min="13573" max="13573" width="20.57421875" style="4" customWidth="1"/>
    <col min="13574" max="13574" width="24.57421875" style="4" customWidth="1"/>
    <col min="13575" max="13825" width="11.421875" style="4" customWidth="1"/>
    <col min="13826" max="13826" width="31.57421875" style="4" customWidth="1"/>
    <col min="13827" max="13827" width="18.00390625" style="4" customWidth="1"/>
    <col min="13828" max="13828" width="18.421875" style="4" customWidth="1"/>
    <col min="13829" max="13829" width="20.57421875" style="4" customWidth="1"/>
    <col min="13830" max="13830" width="24.57421875" style="4" customWidth="1"/>
    <col min="13831" max="14081" width="11.421875" style="4" customWidth="1"/>
    <col min="14082" max="14082" width="31.57421875" style="4" customWidth="1"/>
    <col min="14083" max="14083" width="18.00390625" style="4" customWidth="1"/>
    <col min="14084" max="14084" width="18.421875" style="4" customWidth="1"/>
    <col min="14085" max="14085" width="20.57421875" style="4" customWidth="1"/>
    <col min="14086" max="14086" width="24.57421875" style="4" customWidth="1"/>
    <col min="14087" max="14337" width="11.421875" style="4" customWidth="1"/>
    <col min="14338" max="14338" width="31.57421875" style="4" customWidth="1"/>
    <col min="14339" max="14339" width="18.00390625" style="4" customWidth="1"/>
    <col min="14340" max="14340" width="18.421875" style="4" customWidth="1"/>
    <col min="14341" max="14341" width="20.57421875" style="4" customWidth="1"/>
    <col min="14342" max="14342" width="24.57421875" style="4" customWidth="1"/>
    <col min="14343" max="14593" width="11.421875" style="4" customWidth="1"/>
    <col min="14594" max="14594" width="31.57421875" style="4" customWidth="1"/>
    <col min="14595" max="14595" width="18.00390625" style="4" customWidth="1"/>
    <col min="14596" max="14596" width="18.421875" style="4" customWidth="1"/>
    <col min="14597" max="14597" width="20.57421875" style="4" customWidth="1"/>
    <col min="14598" max="14598" width="24.57421875" style="4" customWidth="1"/>
    <col min="14599" max="14849" width="11.421875" style="4" customWidth="1"/>
    <col min="14850" max="14850" width="31.57421875" style="4" customWidth="1"/>
    <col min="14851" max="14851" width="18.00390625" style="4" customWidth="1"/>
    <col min="14852" max="14852" width="18.421875" style="4" customWidth="1"/>
    <col min="14853" max="14853" width="20.57421875" style="4" customWidth="1"/>
    <col min="14854" max="14854" width="24.57421875" style="4" customWidth="1"/>
    <col min="14855" max="15105" width="11.421875" style="4" customWidth="1"/>
    <col min="15106" max="15106" width="31.57421875" style="4" customWidth="1"/>
    <col min="15107" max="15107" width="18.00390625" style="4" customWidth="1"/>
    <col min="15108" max="15108" width="18.421875" style="4" customWidth="1"/>
    <col min="15109" max="15109" width="20.57421875" style="4" customWidth="1"/>
    <col min="15110" max="15110" width="24.57421875" style="4" customWidth="1"/>
    <col min="15111" max="15361" width="11.421875" style="4" customWidth="1"/>
    <col min="15362" max="15362" width="31.57421875" style="4" customWidth="1"/>
    <col min="15363" max="15363" width="18.00390625" style="4" customWidth="1"/>
    <col min="15364" max="15364" width="18.421875" style="4" customWidth="1"/>
    <col min="15365" max="15365" width="20.57421875" style="4" customWidth="1"/>
    <col min="15366" max="15366" width="24.57421875" style="4" customWidth="1"/>
    <col min="15367" max="15617" width="11.421875" style="4" customWidth="1"/>
    <col min="15618" max="15618" width="31.57421875" style="4" customWidth="1"/>
    <col min="15619" max="15619" width="18.00390625" style="4" customWidth="1"/>
    <col min="15620" max="15620" width="18.421875" style="4" customWidth="1"/>
    <col min="15621" max="15621" width="20.57421875" style="4" customWidth="1"/>
    <col min="15622" max="15622" width="24.57421875" style="4" customWidth="1"/>
    <col min="15623" max="15873" width="11.421875" style="4" customWidth="1"/>
    <col min="15874" max="15874" width="31.57421875" style="4" customWidth="1"/>
    <col min="15875" max="15875" width="18.00390625" style="4" customWidth="1"/>
    <col min="15876" max="15876" width="18.421875" style="4" customWidth="1"/>
    <col min="15877" max="15877" width="20.57421875" style="4" customWidth="1"/>
    <col min="15878" max="15878" width="24.57421875" style="4" customWidth="1"/>
    <col min="15879" max="16129" width="11.421875" style="4" customWidth="1"/>
    <col min="16130" max="16130" width="31.57421875" style="4" customWidth="1"/>
    <col min="16131" max="16131" width="18.00390625" style="4" customWidth="1"/>
    <col min="16132" max="16132" width="18.421875" style="4" customWidth="1"/>
    <col min="16133" max="16133" width="20.57421875" style="4" customWidth="1"/>
    <col min="16134" max="16134" width="24.57421875" style="4" customWidth="1"/>
    <col min="16135" max="16384" width="11.421875" style="4" customWidth="1"/>
  </cols>
  <sheetData>
    <row r="1" spans="1:5" ht="18.75" customHeight="1">
      <c r="A1" s="1"/>
      <c r="B1" s="39" t="s">
        <v>0</v>
      </c>
      <c r="C1" s="39"/>
      <c r="D1" s="39"/>
      <c r="E1" s="2" t="s">
        <v>1</v>
      </c>
    </row>
    <row r="2" spans="1:11" ht="26.25" customHeight="1">
      <c r="A2" s="3"/>
      <c r="B2" s="39" t="s">
        <v>2</v>
      </c>
      <c r="C2" s="39"/>
      <c r="D2" s="39"/>
      <c r="E2" s="2" t="s">
        <v>3</v>
      </c>
      <c r="F2" s="4"/>
      <c r="G2" s="4"/>
      <c r="H2" s="4"/>
      <c r="I2" s="4"/>
      <c r="J2" s="4"/>
      <c r="K2" s="4"/>
    </row>
    <row r="3" spans="1:11" ht="6" customHeight="1">
      <c r="A3" s="5"/>
      <c r="B3" s="6"/>
      <c r="C3" s="6"/>
      <c r="D3" s="6"/>
      <c r="E3" s="7"/>
      <c r="F3" s="4"/>
      <c r="G3" s="4"/>
      <c r="H3" s="4"/>
      <c r="I3" s="4"/>
      <c r="J3" s="4"/>
      <c r="K3" s="4"/>
    </row>
    <row r="4" spans="1:5" ht="27.75" customHeight="1">
      <c r="A4" s="40" t="s">
        <v>4</v>
      </c>
      <c r="B4" s="41"/>
      <c r="C4" s="41"/>
      <c r="D4" s="41"/>
      <c r="E4" s="42"/>
    </row>
    <row r="5" spans="1:5" ht="6" customHeight="1">
      <c r="A5" s="8"/>
      <c r="B5" s="9"/>
      <c r="C5" s="9"/>
      <c r="D5" s="9"/>
      <c r="E5" s="9"/>
    </row>
    <row r="6" spans="1:5" ht="38.25">
      <c r="A6" s="10" t="s">
        <v>5</v>
      </c>
      <c r="B6" s="10" t="s">
        <v>6</v>
      </c>
      <c r="C6" s="10" t="s">
        <v>7</v>
      </c>
      <c r="D6" s="10" t="s">
        <v>8</v>
      </c>
      <c r="E6" s="11" t="s">
        <v>9</v>
      </c>
    </row>
    <row r="7" spans="1:5" ht="56.25" customHeight="1">
      <c r="A7" s="12" t="s">
        <v>10</v>
      </c>
      <c r="B7" s="13">
        <f>+('[1]CALIFICACIÓN'!F12+'[1]CALIFICACIÓN'!F13+'[1]CALIFICACIÓN'!F14+'[1]CALIFICACIÓN'!F15)/4</f>
        <v>5</v>
      </c>
      <c r="C7" s="14" t="str">
        <f aca="true" t="shared" si="0" ref="C7:C20">IF(B7&lt;2,"INSUFICIENCIA CRITICA",IF(B7&lt;3,"INSUFICIENTE",IF(B7&lt;4,"ADECUADO","SATISFACTORIO")))</f>
        <v>SATISFACTORIO</v>
      </c>
      <c r="D7" s="43">
        <f>AVERAGE(B7:B20)</f>
        <v>5</v>
      </c>
      <c r="E7" s="44" t="s">
        <v>11</v>
      </c>
    </row>
    <row r="8" spans="1:5" ht="33" customHeight="1">
      <c r="A8" s="12" t="s">
        <v>12</v>
      </c>
      <c r="B8" s="13">
        <f>+('[1]CALIFICACIÓN'!F16+'[1]CALIFICACIÓN'!F17+'[1]CALIFICACIÓN'!F18+'[1]CALIFICACIÓN'!F19+'[1]CALIFICACIÓN'!F20+'[1]CALIFICACIÓN'!F21)/6</f>
        <v>5</v>
      </c>
      <c r="C8" s="14" t="str">
        <f t="shared" si="0"/>
        <v>SATISFACTORIO</v>
      </c>
      <c r="D8" s="32"/>
      <c r="E8" s="45"/>
    </row>
    <row r="9" spans="1:5" ht="53.25" customHeight="1">
      <c r="A9" s="12" t="s">
        <v>13</v>
      </c>
      <c r="B9" s="15">
        <f>+('[1]CALIFICACIÓN'!F22+'[1]CALIFICACIÓN'!F23+'[1]CALIFICACIÓN'!F24+'[1]CALIFICACIÓN'!F25+'[1]CALIFICACIÓN'!F26+'[1]CALIFICACIÓN'!F27+'[1]CALIFICACIÓN'!F28)/7</f>
        <v>5</v>
      </c>
      <c r="C9" s="14" t="str">
        <f t="shared" si="0"/>
        <v>SATISFACTORIO</v>
      </c>
      <c r="D9" s="32"/>
      <c r="E9" s="45"/>
    </row>
    <row r="10" spans="1:5" ht="60" customHeight="1">
      <c r="A10" s="12" t="s">
        <v>14</v>
      </c>
      <c r="B10" s="13">
        <f>+('[1]CALIFICACIÓN'!F31+'[1]CALIFICACIÓN'!F32+'[1]CALIFICACIÓN'!F33+'[1]CALIFICACIÓN'!F34+'[1]CALIFICACIÓN'!F35+'[1]CALIFICACIÓN'!F36+'[1]CALIFICACIÓN'!F37)/7</f>
        <v>5</v>
      </c>
      <c r="C10" s="14" t="str">
        <f t="shared" si="0"/>
        <v>SATISFACTORIO</v>
      </c>
      <c r="D10" s="32"/>
      <c r="E10" s="45"/>
    </row>
    <row r="11" spans="1:5" ht="53.25" customHeight="1">
      <c r="A11" s="12" t="s">
        <v>15</v>
      </c>
      <c r="B11" s="13">
        <f>+('[1]CALIFICACIÓN'!F38+'[1]CALIFICACIÓN'!F39+'[1]CALIFICACIÓN'!F40+'[1]CALIFICACIÓN'!F41+'[1]CALIFICACIÓN'!F42+'[1]CALIFICACIÓN'!F43+'[1]CALIFICACIÓN'!F44)/7</f>
        <v>5</v>
      </c>
      <c r="C11" s="14" t="str">
        <f t="shared" si="0"/>
        <v>SATISFACTORIO</v>
      </c>
      <c r="D11" s="32"/>
      <c r="E11" s="45"/>
    </row>
    <row r="12" spans="1:5" ht="30" customHeight="1">
      <c r="A12" s="12" t="s">
        <v>16</v>
      </c>
      <c r="B12" s="13">
        <f>+('[1]CALIFICACIÓN'!F45+'[1]CALIFICACIÓN'!F46+'[1]CALIFICACIÓN'!F47+'[1]CALIFICACIÓN'!F49+'[1]CALIFICACIÓN'!F50+'[1]CALIFICACIÓN'!F51)/6</f>
        <v>5</v>
      </c>
      <c r="C12" s="14" t="str">
        <f t="shared" si="0"/>
        <v>SATISFACTORIO</v>
      </c>
      <c r="D12" s="32"/>
      <c r="E12" s="45"/>
    </row>
    <row r="13" spans="1:5" ht="33.75" customHeight="1">
      <c r="A13" s="12" t="s">
        <v>17</v>
      </c>
      <c r="B13" s="15">
        <f>+('[1]CALIFICACIÓN'!F52+'[1]CALIFICACIÓN'!F53+'[1]CALIFICACIÓN'!F54+'[1]CALIFICACIÓN'!F56+'[1]CALIFICACIÓN'!F57+'[1]CALIFICACIÓN'!F58)/6</f>
        <v>5</v>
      </c>
      <c r="C13" s="14" t="str">
        <f t="shared" si="0"/>
        <v>SATISFACTORIO</v>
      </c>
      <c r="D13" s="32"/>
      <c r="E13" s="45"/>
    </row>
    <row r="14" spans="1:5" ht="51">
      <c r="A14" s="12" t="s">
        <v>18</v>
      </c>
      <c r="B14" s="13">
        <f>+('[1]CALIFICACIÓN'!F59+'[1]CALIFICACIÓN'!F60+'[1]CALIFICACIÓN'!F61+'[1]CALIFICACIÓN'!F62+'[1]CALIFICACIÓN'!F63+'[1]CALIFICACIÓN'!F64+'[1]CALIFICACIÓN'!F65+'[1]CALIFICACIÓN'!F66)/8</f>
        <v>5</v>
      </c>
      <c r="C14" s="14" t="str">
        <f t="shared" si="0"/>
        <v>SATISFACTORIO</v>
      </c>
      <c r="D14" s="32"/>
      <c r="E14" s="45"/>
    </row>
    <row r="15" spans="1:5" ht="51">
      <c r="A15" s="12" t="s">
        <v>19</v>
      </c>
      <c r="B15" s="13">
        <f>+('[1]CALIFICACIÓN'!F67+'[1]CALIFICACIÓN'!F68+'[1]CALIFICACIÓN'!F69+'[1]CALIFICACIÓN'!F70+'[1]CALIFICACIÓN'!F71+'[1]CALIFICACIÓN'!F72+'[1]CALIFICACIÓN'!F73+'[1]CALIFICACIÓN'!F74)/8</f>
        <v>5</v>
      </c>
      <c r="C15" s="14" t="str">
        <f t="shared" si="0"/>
        <v>SATISFACTORIO</v>
      </c>
      <c r="D15" s="32"/>
      <c r="E15" s="45"/>
    </row>
    <row r="16" spans="1:5" ht="25.5">
      <c r="A16" s="16" t="s">
        <v>20</v>
      </c>
      <c r="B16" s="15">
        <f>+('[1]CALIFICACIÓN'!F75+'[1]CALIFICACIÓN'!F76+'[1]CALIFICACIÓN'!F77+'[1]CALIFICACIÓN'!F78+'[1]CALIFICACIÓN'!F79+'[1]CALIFICACIÓN'!F81)/6</f>
        <v>5</v>
      </c>
      <c r="C16" s="14" t="str">
        <f t="shared" si="0"/>
        <v>SATISFACTORIO</v>
      </c>
      <c r="D16" s="32"/>
      <c r="E16" s="45"/>
    </row>
    <row r="17" spans="1:5" ht="38.25">
      <c r="A17" s="16" t="s">
        <v>21</v>
      </c>
      <c r="B17" s="13">
        <f>('[1]CALIFICACIÓN'!F82+'[1]CALIFICACIÓN'!F83+'[1]CALIFICACIÓN'!F83+'[1]CALIFICACIÓN'!F84+'[1]CALIFICACIÓN'!F85+'[1]CALIFICACIÓN'!F86+'[1]CALIFICACIÓN'!F87+'[1]CALIFICACIÓN'!F88+'[1]CALIFICACIÓN'!F89)/9</f>
        <v>5</v>
      </c>
      <c r="C17" s="14" t="str">
        <f t="shared" si="0"/>
        <v>SATISFACTORIO</v>
      </c>
      <c r="D17" s="32"/>
      <c r="E17" s="45"/>
    </row>
    <row r="18" spans="1:5" ht="38.25">
      <c r="A18" s="16" t="s">
        <v>22</v>
      </c>
      <c r="B18" s="13">
        <f>+('[1]CALIFICACIÓN'!F90+'[1]CALIFICACIÓN'!F91+'[1]CALIFICACIÓN'!F92+'[1]CALIFICACIÓN'!F93+'[1]CALIFICACIÓN'!F94+'[1]CALIFICACIÓN'!F95+'[1]CALIFICACIÓN'!F96+'[1]CALIFICACIÓN'!F98)/8</f>
        <v>5</v>
      </c>
      <c r="C18" s="14" t="str">
        <f t="shared" si="0"/>
        <v>SATISFACTORIO</v>
      </c>
      <c r="D18" s="32"/>
      <c r="E18" s="45"/>
    </row>
    <row r="19" spans="1:5" ht="25.5">
      <c r="A19" s="16" t="s">
        <v>23</v>
      </c>
      <c r="B19" s="13">
        <f>+('[1]CALIFICACIÓN'!F99+'[1]CALIFICACIÓN'!F100+'[1]CALIFICACIÓN'!F101+'[1]CALIFICACIÓN'!F102+'[1]CALIFICACIÓN'!F103+'[1]CALIFICACIÓN'!F104+'[1]CALIFICACIÓN'!F106)/7</f>
        <v>5</v>
      </c>
      <c r="C19" s="14" t="str">
        <f t="shared" si="0"/>
        <v>SATISFACTORIO</v>
      </c>
      <c r="D19" s="32"/>
      <c r="E19" s="45"/>
    </row>
    <row r="20" spans="1:5" ht="63.75">
      <c r="A20" s="16" t="s">
        <v>24</v>
      </c>
      <c r="B20" s="13">
        <f>+('[1]CALIFICACIÓN'!F107+'[1]CALIFICACIÓN'!F108+'[1]CALIFICACIÓN'!F110+'[1]CALIFICACIÓN'!F111+'[1]CALIFICACIÓN'!F112)/5</f>
        <v>5</v>
      </c>
      <c r="C20" s="14" t="str">
        <f t="shared" si="0"/>
        <v>SATISFACTORIO</v>
      </c>
      <c r="D20" s="33"/>
      <c r="E20" s="46"/>
    </row>
    <row r="21" spans="1:5" ht="24" customHeight="1">
      <c r="A21" s="47" t="s">
        <v>25</v>
      </c>
      <c r="B21" s="48"/>
      <c r="C21" s="48"/>
      <c r="D21" s="48"/>
      <c r="E21" s="49"/>
    </row>
    <row r="22" spans="1:5" ht="30" customHeight="1">
      <c r="A22" s="17" t="s">
        <v>26</v>
      </c>
      <c r="B22" s="18" t="s">
        <v>27</v>
      </c>
      <c r="C22" s="19" t="s">
        <v>7</v>
      </c>
      <c r="D22" s="18" t="s">
        <v>28</v>
      </c>
      <c r="E22" s="19" t="s">
        <v>29</v>
      </c>
    </row>
    <row r="23" spans="1:5" ht="29.25" customHeight="1">
      <c r="A23" s="20" t="str">
        <f>'[1]CALIFICACIÓN'!B115</f>
        <v>Gestión Integral del Riesgo de Corrupción</v>
      </c>
      <c r="B23" s="13">
        <f>+'[1]CALIFICACIÓN'!I115</f>
        <v>2.5</v>
      </c>
      <c r="C23" s="19" t="str">
        <f aca="true" t="shared" si="1" ref="C23">IF(B23&lt;2,"INSUFICIENCIA CRITICA",IF(B23&lt;3,"INSUFICIENTE",IF(B23&lt;4,"ADECUADO","SATISFACTORIO")))</f>
        <v>INSUFICIENTE</v>
      </c>
      <c r="D23" s="28">
        <f>(B23+B28)/2</f>
        <v>3.75</v>
      </c>
      <c r="E23" s="31" t="s">
        <v>30</v>
      </c>
    </row>
    <row r="24" spans="1:5" ht="30" customHeight="1">
      <c r="A24" s="17" t="str">
        <f>'[1]CALIFICACIÓN'!B118</f>
        <v>Redes institucionales y canales de denuncia</v>
      </c>
      <c r="B24" s="13" t="str">
        <f>'[1]CALIFICACIÓN'!I118</f>
        <v>N/A</v>
      </c>
      <c r="C24" s="19" t="s">
        <v>31</v>
      </c>
      <c r="D24" s="29"/>
      <c r="E24" s="32"/>
    </row>
    <row r="25" spans="1:5" ht="30" customHeight="1">
      <c r="A25" s="17" t="str">
        <f>'[1]CALIFICACIÓN'!B119</f>
        <v>Estado abierto</v>
      </c>
      <c r="B25" s="13" t="str">
        <f>'[1]CALIFICACIÓN'!I119</f>
        <v>N/A</v>
      </c>
      <c r="C25" s="19" t="s">
        <v>31</v>
      </c>
      <c r="D25" s="29"/>
      <c r="E25" s="32"/>
    </row>
    <row r="26" spans="1:5" ht="30" customHeight="1">
      <c r="A26" s="17" t="str">
        <f>'[1]CALIFICACIÓN'!B120</f>
        <v>Transparencia y acceso a la información pública</v>
      </c>
      <c r="B26" s="13" t="str">
        <f>'[1]CALIFICACIÓN'!I120</f>
        <v>N/A</v>
      </c>
      <c r="C26" s="19" t="s">
        <v>31</v>
      </c>
      <c r="D26" s="29"/>
      <c r="E26" s="32"/>
    </row>
    <row r="27" spans="1:5" ht="33.75" customHeight="1">
      <c r="A27" s="17" t="str">
        <f>'[1]CALIFICACIÓN'!B127</f>
        <v>Legalidad e integridad</v>
      </c>
      <c r="B27" s="13" t="str">
        <f>'[1]CALIFICACIÓN'!I127</f>
        <v>N/A</v>
      </c>
      <c r="C27" s="19" t="s">
        <v>31</v>
      </c>
      <c r="D27" s="29"/>
      <c r="E27" s="32"/>
    </row>
    <row r="28" spans="1:5" ht="30.75" customHeight="1">
      <c r="A28" s="17" t="str">
        <f>'[1]CALIFICACIÓN'!B130</f>
        <v>Participación ciudadana y Rendición de cuentas</v>
      </c>
      <c r="B28" s="13">
        <f>+'[1]CALIFICACIÓN'!I130</f>
        <v>5</v>
      </c>
      <c r="C28" s="19" t="str">
        <f>IF(B28&lt;2,"INSUFICIENCIA CRITICA",IF(B28&lt;3,"INSUFICIENTE",IF(B28&lt;4,"ADECUADO","SATISFACTORIO")))</f>
        <v>SATISFACTORIO</v>
      </c>
      <c r="D28" s="29"/>
      <c r="E28" s="32"/>
    </row>
    <row r="29" spans="1:5" ht="27" customHeight="1">
      <c r="A29" s="17" t="str">
        <f>'[1]CALIFICACIÓN'!B136</f>
        <v>Otras Iniciativas</v>
      </c>
      <c r="B29" s="13" t="str">
        <f>'[1]CALIFICACIÓN'!I136</f>
        <v>N/A</v>
      </c>
      <c r="C29" s="19" t="s">
        <v>31</v>
      </c>
      <c r="D29" s="30"/>
      <c r="E29" s="33"/>
    </row>
    <row r="30" spans="1:5" ht="33.75" customHeight="1">
      <c r="A30" s="34" t="s">
        <v>32</v>
      </c>
      <c r="B30" s="34"/>
      <c r="C30" s="34"/>
      <c r="D30" s="34"/>
      <c r="E30" s="34"/>
    </row>
    <row r="31" spans="2:4" ht="7.5" customHeight="1" thickBot="1">
      <c r="B31" s="35"/>
      <c r="C31" s="35"/>
      <c r="D31" s="35"/>
    </row>
    <row r="32" spans="2:4" ht="56.25" customHeight="1">
      <c r="B32" s="36" t="str">
        <f>+'[1]CALIFICACIÓN'!B142</f>
        <v>Estado de la Implementación de los Controles para Minimizar la ocurrencia de los Riesgos de Corrupción y el estado de avance en los componentes del Programa de Transparencia y Ética Pública - PTEP</v>
      </c>
      <c r="C32" s="37"/>
      <c r="D32" s="38"/>
    </row>
    <row r="33" spans="2:4" ht="15" customHeight="1">
      <c r="B33" s="21" t="s">
        <v>33</v>
      </c>
      <c r="C33" s="22"/>
      <c r="D33" s="23"/>
    </row>
    <row r="34" spans="2:4" ht="15" customHeight="1">
      <c r="B34" s="21" t="s">
        <v>34</v>
      </c>
      <c r="C34" s="22"/>
      <c r="D34" s="23"/>
    </row>
    <row r="35" spans="2:4" ht="15" customHeight="1">
      <c r="B35" s="21" t="s">
        <v>35</v>
      </c>
      <c r="C35" s="22"/>
      <c r="D35" s="23"/>
    </row>
    <row r="36" spans="2:4" ht="15.75" customHeight="1" thickBot="1">
      <c r="B36" s="24" t="s">
        <v>36</v>
      </c>
      <c r="C36" s="25"/>
      <c r="D36" s="26"/>
    </row>
    <row r="40" spans="2:3" ht="15.75">
      <c r="B40" s="27"/>
      <c r="C40" s="27"/>
    </row>
    <row r="41" spans="2:3" ht="15.75">
      <c r="B41" s="27"/>
      <c r="C41" s="27"/>
    </row>
  </sheetData>
  <mergeCells count="17">
    <mergeCell ref="B33:D33"/>
    <mergeCell ref="B1:D1"/>
    <mergeCell ref="B2:D2"/>
    <mergeCell ref="A4:E4"/>
    <mergeCell ref="D7:D20"/>
    <mergeCell ref="E7:E20"/>
    <mergeCell ref="A21:E21"/>
    <mergeCell ref="D23:D29"/>
    <mergeCell ref="E23:E29"/>
    <mergeCell ref="A30:E30"/>
    <mergeCell ref="B31:D31"/>
    <mergeCell ref="B32:D32"/>
    <mergeCell ref="B34:D34"/>
    <mergeCell ref="B35:D35"/>
    <mergeCell ref="B36:D36"/>
    <mergeCell ref="B40:C40"/>
    <mergeCell ref="B41:C41"/>
  </mergeCells>
  <conditionalFormatting sqref="A23">
    <cfRule type="cellIs" priority="4" dxfId="2" operator="between" stopIfTrue="1">
      <formula>1</formula>
      <formula>3</formula>
    </cfRule>
    <cfRule type="cellIs" priority="5" dxfId="1" operator="between" stopIfTrue="1">
      <formula>3.01</formula>
      <formula>4</formula>
    </cfRule>
    <cfRule type="cellIs" priority="6" dxfId="0" operator="between" stopIfTrue="1">
      <formula>4.01</formula>
      <formula>5</formula>
    </cfRule>
  </conditionalFormatting>
  <conditionalFormatting sqref="B22">
    <cfRule type="cellIs" priority="7" dxfId="2" operator="between" stopIfTrue="1">
      <formula>1</formula>
      <formula>3</formula>
    </cfRule>
    <cfRule type="cellIs" priority="8" dxfId="1" operator="between" stopIfTrue="1">
      <formula>3.01</formula>
      <formula>4</formula>
    </cfRule>
    <cfRule type="cellIs" priority="9" dxfId="0" operator="between" stopIfTrue="1">
      <formula>4.01</formula>
      <formula>5</formula>
    </cfRule>
  </conditionalFormatting>
  <conditionalFormatting sqref="D22">
    <cfRule type="cellIs" priority="1" dxfId="2" operator="between" stopIfTrue="1">
      <formula>1</formula>
      <formula>3</formula>
    </cfRule>
    <cfRule type="cellIs" priority="2" dxfId="1" operator="between" stopIfTrue="1">
      <formula>3.01</formula>
      <formula>4</formula>
    </cfRule>
    <cfRule type="cellIs" priority="3" dxfId="0" operator="between" stopIfTrue="1">
      <formula>4.01</formula>
      <formula>5</formula>
    </cfRule>
  </conditionalFormatting>
  <printOptions horizontalCentered="1"/>
  <pageMargins left="0.5905511811023623" right="0.3937007874015748" top="0.1968503937007874" bottom="0.1968503937007874" header="0.31496062992125984" footer="0.31496062992125984"/>
  <pageSetup fitToHeight="0" fitToWidth="1" horizontalDpi="600" verticalDpi="600" orientation="portrait" paperSize="9" scale="69" r:id="rId2"/>
  <headerFooter>
    <oddFooter>&amp;L&amp;"Arial,Normal"&amp;8&amp;K00-033Página &amp;P de &amp;N</oddFooter>
  </headerFooter>
  <rowBreaks count="1" manualBreakCount="1">
    <brk id="3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 Lopez Rios</dc:creator>
  <cp:keywords/>
  <dc:description/>
  <cp:lastModifiedBy>Luz Marina Lopez Rios</cp:lastModifiedBy>
  <dcterms:created xsi:type="dcterms:W3CDTF">2023-05-15T14:42:03Z</dcterms:created>
  <dcterms:modified xsi:type="dcterms:W3CDTF">2023-05-15T14:44:47Z</dcterms:modified>
  <cp:category/>
  <cp:version/>
  <cp:contentType/>
  <cp:contentStatus/>
</cp:coreProperties>
</file>