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08"/>
  <workbookPr codeName="ThisWorkbook"/>
  <mc:AlternateContent xmlns:mc="http://schemas.openxmlformats.org/markup-compatibility/2006">
    <mc:Choice Requires="x15">
      <x15ac:absPath xmlns:x15ac="http://schemas.microsoft.com/office/spreadsheetml/2010/11/ac" url="https://corantioquia.sharepoint.com/sites/Sistema_gestion_integral/Documentos compartidos/SGI/Registros_SGI/Procesos/1. Estratégicos/Planeacion_organizacional/1._Planes/Planes_trabajo_SGI/"/>
    </mc:Choice>
  </mc:AlternateContent>
  <xr:revisionPtr revIDLastSave="0" documentId="8_{3F3FD7EB-DD91-4302-9F39-649155B321E3}" xr6:coauthVersionLast="47" xr6:coauthVersionMax="47" xr10:uidLastSave="{00000000-0000-0000-0000-000000000000}"/>
  <bookViews>
    <workbookView xWindow="-120" yWindow="-120" windowWidth="20730" windowHeight="11160" tabRatio="626" firstSheet="3" activeTab="3" xr2:uid="{00000000-000D-0000-FFFF-FFFF00000000}"/>
  </bookViews>
  <sheets>
    <sheet name="Plan_anual_trabajo" sheetId="9" state="hidden" r:id="rId1"/>
    <sheet name="Plan_anual_trabajo 2020" sheetId="12" r:id="rId2"/>
    <sheet name="Plan_anual_trabajo 2021" sheetId="14" r:id="rId3"/>
    <sheet name="Plan_anual_trabajo 2022" sheetId="18" r:id="rId4"/>
    <sheet name="Acompañamiento pendiente" sheetId="13" r:id="rId5"/>
    <sheet name="Nuevos procesos" sheetId="15" r:id="rId6"/>
    <sheet name="Acompañamiento SGI" sheetId="16" r:id="rId7"/>
    <sheet name="Visitia OT" sheetId="17" r:id="rId8"/>
    <sheet name="Parámetros" sheetId="11" state="hidden" r:id="rId9"/>
  </sheets>
  <definedNames>
    <definedName name="_xlnm._FilterDatabase" localSheetId="0" hidden="1">Plan_anual_trabajo!$A$6:$O$71</definedName>
    <definedName name="_xlnm._FilterDatabase" localSheetId="1" hidden="1">'Plan_anual_trabajo 2020'!$A$6:$Q$101</definedName>
    <definedName name="_xlnm._FilterDatabase" localSheetId="2" hidden="1">'Plan_anual_trabajo 2021'!$A$6:$Q$88</definedName>
    <definedName name="_xlnm._FilterDatabase" localSheetId="3" hidden="1">'Plan_anual_trabajo 2022'!$A$6:$Q$96</definedName>
    <definedName name="_xlnm.Print_Area" localSheetId="0">Plan_anual_trabajo!$B$6:$I$71</definedName>
    <definedName name="_xlnm.Print_Area" localSheetId="1">'Plan_anual_trabajo 2020'!$A$1:$Q$104</definedName>
    <definedName name="_xlnm.Print_Area" localSheetId="2">'Plan_anual_trabajo 2021'!$A$1:$Q$91</definedName>
    <definedName name="_xlnm.Print_Area" localSheetId="3">'Plan_anual_trabajo 2022'!$A$1:$Q$99</definedName>
    <definedName name="_xlnm.Print_Titles" localSheetId="1">'Plan_anual_trabajo 2020'!$1:$6</definedName>
    <definedName name="_xlnm.Print_Titles" localSheetId="2">'Plan_anual_trabajo 2021'!$1:$6</definedName>
    <definedName name="_xlnm.Print_Titles" localSheetId="3">'Plan_anual_trabajo 2022'!$1:$6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5" i="18" l="1"/>
  <c r="N15" i="14" l="1"/>
  <c r="N87" i="18" l="1"/>
  <c r="N83" i="18"/>
  <c r="N76" i="18"/>
  <c r="N67" i="18"/>
  <c r="N62" i="18"/>
  <c r="N52" i="18"/>
  <c r="N37" i="18"/>
  <c r="N34" i="18"/>
  <c r="N32" i="18"/>
  <c r="N16" i="18"/>
  <c r="N12" i="18"/>
  <c r="N7" i="18"/>
  <c r="N50" i="18" l="1"/>
  <c r="N86" i="14"/>
  <c r="N79" i="14"/>
  <c r="N75" i="14"/>
  <c r="N68" i="14"/>
  <c r="N59" i="14"/>
  <c r="N53" i="14"/>
  <c r="N47" i="14"/>
  <c r="N45" i="14"/>
  <c r="N39" i="14"/>
  <c r="N34" i="14"/>
  <c r="N31" i="14"/>
  <c r="N29" i="14"/>
  <c r="N24" i="14"/>
  <c r="N11" i="14"/>
  <c r="N7" i="14"/>
  <c r="N42" i="14" l="1"/>
  <c r="N99" i="12"/>
  <c r="N92" i="12"/>
  <c r="N89" i="12"/>
  <c r="N82" i="12"/>
  <c r="N70" i="12"/>
  <c r="N51" i="12"/>
  <c r="N45" i="12"/>
  <c r="N42" i="12"/>
  <c r="N25" i="12"/>
  <c r="N16" i="12"/>
  <c r="N11" i="12"/>
  <c r="N66" i="12" l="1"/>
  <c r="N61" i="12" s="1"/>
  <c r="N57" i="12" l="1"/>
  <c r="N56" i="12"/>
  <c r="N55" i="12" s="1"/>
  <c r="N39" i="12" l="1"/>
  <c r="N38" i="12"/>
  <c r="N37" i="12"/>
  <c r="N35" i="12"/>
  <c r="N34" i="12"/>
  <c r="N33" i="12" l="1"/>
  <c r="N36" i="12"/>
  <c r="N32" i="12"/>
  <c r="N30" i="12" s="1"/>
  <c r="N10" i="12" l="1"/>
  <c r="N9" i="12" l="1"/>
  <c r="N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Marlo Giovanny Florez Mejia</author>
    <author>Eliana Gomez Murillo</author>
  </authors>
  <commentList>
    <comment ref="C9" authorId="0" shapeId="0" xr:uid="{00000000-0006-0000-0100-000001000000}">
      <text>
        <r>
          <rPr>
            <b/>
            <sz val="9"/>
            <color indexed="81"/>
            <rFont val="Tahoma"/>
            <family val="2"/>
          </rPr>
          <t>Incluye socialización en las OT y miércoles de conocimiento</t>
        </r>
        <r>
          <rPr>
            <sz val="9"/>
            <color indexed="81"/>
            <rFont val="Tahoma"/>
            <family val="2"/>
          </rPr>
          <t xml:space="preserve">
</t>
        </r>
      </text>
    </comment>
    <comment ref="C11" authorId="0" shapeId="0" xr:uid="{00000000-0006-0000-0100-000002000000}">
      <text>
        <r>
          <rPr>
            <b/>
            <sz val="9"/>
            <color indexed="81"/>
            <rFont val="Tahoma"/>
            <family val="2"/>
          </rPr>
          <t>Se validará en la visita a las OT</t>
        </r>
        <r>
          <rPr>
            <sz val="9"/>
            <color indexed="81"/>
            <rFont val="Tahoma"/>
            <family val="2"/>
          </rPr>
          <t xml:space="preserve">
</t>
        </r>
      </text>
    </comment>
    <comment ref="C12" authorId="0" shapeId="0" xr:uid="{00000000-0006-0000-0100-000003000000}">
      <text>
        <r>
          <rPr>
            <b/>
            <sz val="9"/>
            <color indexed="81"/>
            <rFont val="Tahoma"/>
            <family val="2"/>
          </rPr>
          <t>Se validará en la visita a las OT</t>
        </r>
        <r>
          <rPr>
            <sz val="9"/>
            <color indexed="81"/>
            <rFont val="Tahoma"/>
            <family val="2"/>
          </rPr>
          <t xml:space="preserve">
</t>
        </r>
      </text>
    </comment>
    <comment ref="C15" authorId="0" shapeId="0" xr:uid="{00000000-0006-0000-0100-000004000000}">
      <text>
        <r>
          <rPr>
            <b/>
            <sz val="9"/>
            <color indexed="81"/>
            <rFont val="Tahoma"/>
            <family val="2"/>
          </rPr>
          <t xml:space="preserve">Se validará en la visita a las OT
</t>
        </r>
      </text>
    </comment>
    <comment ref="C17" authorId="0" shapeId="0" xr:uid="{00000000-0006-0000-0100-000005000000}">
      <text>
        <r>
          <rPr>
            <b/>
            <sz val="9"/>
            <color indexed="81"/>
            <rFont val="Tahoma"/>
            <family val="2"/>
          </rPr>
          <t>Se socializarán los riesgos de corrupción aprobados en el Plan Anticorrupción y de Atención al Ciudadano y se validaran los riesgos de gestión, los riesgos y peligros de SST y los aspectos e impactos ambientales aplicables a la OT</t>
        </r>
      </text>
    </comment>
    <comment ref="C19" authorId="0" shapeId="0" xr:uid="{00000000-0006-0000-0100-000006000000}">
      <text>
        <r>
          <rPr>
            <b/>
            <sz val="9"/>
            <color indexed="81"/>
            <rFont val="Tahoma"/>
            <family val="2"/>
          </rPr>
          <t>Se socializarán los riesgos de corrupción aprobados en el Plan Anticorrupción y de Atención al Ciudadano y se validaran los riesgos de gestión, los riesgos y peligros de SST y los aspectos e impactos ambientales aplicables a la OT</t>
        </r>
      </text>
    </comment>
    <comment ref="C20" authorId="0" shapeId="0" xr:uid="{00000000-0006-0000-0100-000007000000}">
      <text>
        <r>
          <rPr>
            <b/>
            <sz val="9"/>
            <color indexed="81"/>
            <rFont val="Tahoma"/>
            <family val="2"/>
          </rPr>
          <t>Se socializarán los riesgos de corrupción aprobados en el Plan Anticorrupción y de Atención al Ciudadano y se validaran los riesgos de gestión, los riesgos y peligros de SST y los aspectos e impactos ambientales aplicables a la OT</t>
        </r>
      </text>
    </comment>
    <comment ref="C21" authorId="0" shapeId="0" xr:uid="{00000000-0006-0000-0100-000008000000}">
      <text>
        <r>
          <rPr>
            <b/>
            <sz val="9"/>
            <color indexed="81"/>
            <rFont val="Tahoma"/>
            <family val="2"/>
          </rPr>
          <t>Se socializarán los riesgos de corrupción aprobados en el Plan Anticorrupción y de Atención al Ciudadano y se validaran los riesgos de gestión, los riesgos y peligros de SST y los aspectos e impactos ambientales aplicables a la OT</t>
        </r>
      </text>
    </comment>
    <comment ref="D21" authorId="0" shapeId="0" xr:uid="{00000000-0006-0000-0100-000009000000}">
      <text>
        <r>
          <rPr>
            <b/>
            <sz val="9"/>
            <color indexed="81"/>
            <rFont val="Tahoma"/>
            <family val="2"/>
          </rPr>
          <t>Inducción
EPP
Exámenes</t>
        </r>
      </text>
    </comment>
    <comment ref="C23" authorId="0" shapeId="0" xr:uid="{00000000-0006-0000-0100-00000A000000}">
      <text>
        <r>
          <rPr>
            <b/>
            <sz val="9"/>
            <color indexed="81"/>
            <rFont val="Tahoma"/>
            <family val="2"/>
          </rPr>
          <t>Se socializarán los riesgos de corrupción aprobados en el Plan Anticorrupción y de Atención al Ciudadano y se validaran los riesgos de gestión, los riesgos y peligros de SST y los aspectos e impactos ambientales aplicables a la OT</t>
        </r>
      </text>
    </comment>
    <comment ref="C24" authorId="0" shapeId="0" xr:uid="{00000000-0006-0000-0100-00000B000000}">
      <text>
        <r>
          <rPr>
            <b/>
            <sz val="9"/>
            <color indexed="81"/>
            <rFont val="Tahoma"/>
            <family val="2"/>
          </rPr>
          <t>Se socializarán los riesgos de corrupción aprobados en el Plan Anticorrupción y de Atención al Ciudadano y se validaran los riesgos de gestión, los riesgos y peligros de SST y los aspectos e impactos ambientales aplicables a la OT</t>
        </r>
      </text>
    </comment>
    <comment ref="C26" authorId="0" shapeId="0" xr:uid="{00000000-0006-0000-0100-00000C000000}">
      <text>
        <r>
          <rPr>
            <b/>
            <sz val="9"/>
            <color indexed="81"/>
            <rFont val="Tahoma"/>
            <family val="2"/>
          </rPr>
          <t>Contrato N°150-CNT1910-113</t>
        </r>
      </text>
    </comment>
    <comment ref="C31" authorId="0" shapeId="0" xr:uid="{00000000-0006-0000-0100-00000D000000}">
      <text>
        <r>
          <rPr>
            <b/>
            <sz val="9"/>
            <color indexed="81"/>
            <rFont val="Tahoma"/>
            <family val="2"/>
          </rPr>
          <t>Incluye 
→ revisión con el Enlace del SGI del responsable de la OT de diligenciar los datos primarios que alimentan los indicadores de los programas ambientales
→ socialización de los programas ambientales</t>
        </r>
      </text>
    </comment>
    <comment ref="C32" authorId="0" shapeId="0" xr:uid="{00000000-0006-0000-0100-00000E000000}">
      <text>
        <r>
          <rPr>
            <b/>
            <sz val="9"/>
            <color indexed="81"/>
            <rFont val="Tahoma"/>
            <family val="2"/>
          </rPr>
          <t>Insertar los de revisión por la dirección para el componente de SST</t>
        </r>
        <r>
          <rPr>
            <sz val="9"/>
            <color indexed="81"/>
            <rFont val="Tahoma"/>
            <family val="2"/>
          </rPr>
          <t xml:space="preserve">
</t>
        </r>
      </text>
    </comment>
    <comment ref="C34" authorId="0" shapeId="0" xr:uid="{00000000-0006-0000-0100-00000F000000}">
      <text>
        <r>
          <rPr>
            <b/>
            <sz val="9"/>
            <color indexed="81"/>
            <rFont val="Tahoma"/>
            <family val="2"/>
          </rPr>
          <t>Bodegas</t>
        </r>
        <r>
          <rPr>
            <sz val="9"/>
            <color indexed="81"/>
            <rFont val="Tahoma"/>
            <family val="2"/>
          </rPr>
          <t xml:space="preserve">
</t>
        </r>
      </text>
    </comment>
    <comment ref="C70" authorId="0" shapeId="0" xr:uid="{00000000-0006-0000-0100-000010000000}">
      <text>
        <r>
          <rPr>
            <b/>
            <sz val="9"/>
            <color indexed="81"/>
            <rFont val="Tahoma"/>
            <family val="2"/>
          </rPr>
          <t>Temas:</t>
        </r>
        <r>
          <rPr>
            <sz val="9"/>
            <color indexed="81"/>
            <rFont val="Tahoma"/>
            <family val="2"/>
          </rPr>
          <t xml:space="preserve">
• Socialización del plan de trabajo del SGI.
• Socialización del Plan Anticorrupción y de Atención al Ciudadano, en especial las acciones en la cual la OT tiene injerencia.
• Seguimiento al plan de mejoramiento de la OT (se entrenará al Enlace del SGI para continúe apoyando esta función en su oficina)
• Revisión del mapa de riesgos de gestión y corrupción (se socializarán los riesgos de corrupción aprobados en el Plan Anticorrupción y de Atención al Ciudadano y se validaran los riesgos de gestión aplicables a la OT)
• Validación de la matriz de riesgos y peligros aplicables a la OT.
• Validación de la matriz de aspectos e impactos ambientales aplicables a la OT.
• Socialización del nuevo esquema de documentación del SGI a partir de Megateso.
• Revisión con el Enlace del SGI del responsable de la OT de diligenciar los datos primarios que alimentan los indicadores de los programas ambientales.
• Socialización de los programas ambientales para 2020-2023.
• Validación del plan de contingencia ambiental de la OT y de ser posible simulacro.
• Validación de la matriz de salidas no conformes.
• Validación de la matriz de contexto estratégico en lo pertinente a la OT.
• Validación de la matriz de cambios en lo pertinente a la OT.
Adicionalmente en la visita Lorena Restrepo Benitez validará lo relativo al componente de SST del SGI (inspecciones de seguridad, elementos de protección personal, simulacro) y un representante del GIT Gestión Documental entrenará al personal del CAD en las nuevas políticas.</t>
        </r>
      </text>
    </comment>
    <comment ref="C98" authorId="0" shapeId="0" xr:uid="{00000000-0006-0000-0100-000011000000}">
      <text>
        <r>
          <rPr>
            <b/>
            <sz val="9"/>
            <color indexed="81"/>
            <rFont val="Tahoma"/>
            <family val="2"/>
          </rPr>
          <t>Se incluye el seguimiento en las OT y el entrenamiento al Enlace del SGI.</t>
        </r>
      </text>
    </comment>
    <comment ref="C99" authorId="0" shapeId="0" xr:uid="{00000000-0006-0000-0100-000012000000}">
      <text>
        <r>
          <rPr>
            <b/>
            <sz val="9"/>
            <color indexed="81"/>
            <rFont val="Tahoma"/>
            <family val="2"/>
          </rPr>
          <t>Se incluye el seguimiento en las OT y el entrenamiento al Enlace del SGI.</t>
        </r>
      </text>
    </comment>
    <comment ref="C101" authorId="1" shapeId="0" xr:uid="{00000000-0006-0000-0100-000013000000}">
      <text>
        <r>
          <rPr>
            <b/>
            <sz val="9"/>
            <color indexed="81"/>
            <rFont val="Tahoma"/>
            <family val="2"/>
          </rPr>
          <t>Estado con corte a 3 de febrero:
Cumplidas: 37
Desarrollo: 26
Atrasadas: 2
No iniciada: 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Marlo Giovanny Florez Mejia</author>
    <author>MGFM</author>
    <author>Eliana Gomez Murillo</author>
  </authors>
  <commentList>
    <comment ref="F4" authorId="0" shapeId="0" xr:uid="{00000000-0006-0000-0200-000001000000}">
      <text>
        <r>
          <rPr>
            <b/>
            <sz val="9"/>
            <color indexed="81"/>
            <rFont val="Tahoma"/>
            <family val="2"/>
          </rPr>
          <t>190-MEM2012-8635</t>
        </r>
        <r>
          <rPr>
            <sz val="9"/>
            <color indexed="81"/>
            <rFont val="Tahoma"/>
            <family val="2"/>
          </rPr>
          <t xml:space="preserve">
</t>
        </r>
      </text>
    </comment>
    <comment ref="C9" authorId="0" shapeId="0" xr:uid="{00000000-0006-0000-0200-000002000000}">
      <text>
        <r>
          <rPr>
            <b/>
            <sz val="9"/>
            <color indexed="81"/>
            <rFont val="Tahoma"/>
            <family val="2"/>
          </rPr>
          <t>Incluye socialización en las OT y miércoles de conocimiento</t>
        </r>
        <r>
          <rPr>
            <sz val="9"/>
            <color indexed="81"/>
            <rFont val="Tahoma"/>
            <family val="2"/>
          </rPr>
          <t xml:space="preserve">
</t>
        </r>
      </text>
    </comment>
    <comment ref="C11" authorId="0" shapeId="0" xr:uid="{00000000-0006-0000-0200-000003000000}">
      <text>
        <r>
          <rPr>
            <b/>
            <sz val="9"/>
            <color indexed="81"/>
            <rFont val="Tahoma"/>
            <family val="2"/>
          </rPr>
          <t>Se validará en la visita a las OT</t>
        </r>
        <r>
          <rPr>
            <sz val="9"/>
            <color indexed="81"/>
            <rFont val="Tahoma"/>
            <family val="2"/>
          </rPr>
          <t xml:space="preserve">
</t>
        </r>
      </text>
    </comment>
    <comment ref="C12" authorId="0" shapeId="0" xr:uid="{00000000-0006-0000-0200-000004000000}">
      <text>
        <r>
          <rPr>
            <b/>
            <sz val="9"/>
            <color indexed="81"/>
            <rFont val="Tahoma"/>
            <family val="2"/>
          </rPr>
          <t>Se validará en la visita a las OT</t>
        </r>
        <r>
          <rPr>
            <sz val="9"/>
            <color indexed="81"/>
            <rFont val="Tahoma"/>
            <family val="2"/>
          </rPr>
          <t xml:space="preserve">
</t>
        </r>
      </text>
    </comment>
    <comment ref="C14" authorId="0" shapeId="0" xr:uid="{00000000-0006-0000-0200-000005000000}">
      <text>
        <r>
          <rPr>
            <b/>
            <sz val="9"/>
            <color indexed="81"/>
            <rFont val="Tahoma"/>
            <family val="2"/>
          </rPr>
          <t xml:space="preserve">Se validará en la visita a las OT
</t>
        </r>
      </text>
    </comment>
    <comment ref="C16" authorId="0" shapeId="0" xr:uid="{00000000-0006-0000-0200-000006000000}">
      <text>
        <r>
          <rPr>
            <b/>
            <sz val="9"/>
            <color indexed="81"/>
            <rFont val="Tahoma"/>
            <family val="2"/>
          </rPr>
          <t>Se socializarán los riesgos de corrupción aprobados en el Plan Anticorrupción y de Atención al Ciudadano y se validaran los riesgos de gestión, los riesgos y peligros de SST y los aspectos e impactos ambientales aplicables a la OT</t>
        </r>
      </text>
    </comment>
    <comment ref="C18" authorId="0" shapeId="0" xr:uid="{00000000-0006-0000-0200-000007000000}">
      <text>
        <r>
          <rPr>
            <b/>
            <sz val="9"/>
            <color indexed="81"/>
            <rFont val="Tahoma"/>
            <family val="2"/>
          </rPr>
          <t>Se socializarán los riesgos de corrupción aprobados en el Plan Anticorrupción y de Atención al Ciudadano y se validaran los riesgos de gestión, los riesgos y peligros de SST y los aspectos e impactos ambientales aplicables a la OT</t>
        </r>
      </text>
    </comment>
    <comment ref="C19" authorId="0" shapeId="0" xr:uid="{00000000-0006-0000-0200-000008000000}">
      <text>
        <r>
          <rPr>
            <b/>
            <sz val="9"/>
            <color indexed="81"/>
            <rFont val="Tahoma"/>
            <family val="2"/>
          </rPr>
          <t>Se socializarán los riesgos de corrupción aprobados en el Plan Anticorrupción y de Atención al Ciudadano y se validaran los riesgos de gestión, los riesgos y peligros de SST y los aspectos e impactos ambientales aplicables a la OT</t>
        </r>
      </text>
    </comment>
    <comment ref="C20" authorId="0" shapeId="0" xr:uid="{00000000-0006-0000-0200-000009000000}">
      <text>
        <r>
          <rPr>
            <b/>
            <sz val="9"/>
            <color indexed="81"/>
            <rFont val="Tahoma"/>
            <family val="2"/>
          </rPr>
          <t>Se socializarán los riesgos de corrupción aprobados en el Plan Anticorrupción y de Atención al Ciudadano y se validaran los riesgos de gestión, los riesgos y peligros de SST y los aspectos e impactos ambientales aplicables a la OT</t>
        </r>
      </text>
    </comment>
    <comment ref="D20" authorId="0" shapeId="0" xr:uid="{00000000-0006-0000-0200-00000A000000}">
      <text>
        <r>
          <rPr>
            <b/>
            <sz val="9"/>
            <color indexed="81"/>
            <rFont val="Tahoma"/>
            <family val="2"/>
          </rPr>
          <t>Inducción
EPP
Exámenes</t>
        </r>
      </text>
    </comment>
    <comment ref="C22" authorId="0" shapeId="0" xr:uid="{00000000-0006-0000-0200-00000B000000}">
      <text>
        <r>
          <rPr>
            <b/>
            <sz val="9"/>
            <color indexed="81"/>
            <rFont val="Tahoma"/>
            <family val="2"/>
          </rPr>
          <t>Se socializarán los riesgos de corrupción aprobados en el Plan Anticorrupción y de Atención al Ciudadano y se validaran los riesgos de gestión, los riesgos y peligros de SST y los aspectos e impactos ambientales aplicables a la OT</t>
        </r>
      </text>
    </comment>
    <comment ref="C23" authorId="0" shapeId="0" xr:uid="{00000000-0006-0000-0200-00000C000000}">
      <text>
        <r>
          <rPr>
            <b/>
            <sz val="9"/>
            <color indexed="81"/>
            <rFont val="Tahoma"/>
            <family val="2"/>
          </rPr>
          <t>Se socializarán los riesgos de corrupción aprobados en el Plan Anticorrupción y de Atención al Ciudadano y se validaran los riesgos de gestión, los riesgos y peligros de SST y los aspectos e impactos ambientales aplicables a la OT</t>
        </r>
      </text>
    </comment>
    <comment ref="C25" authorId="0" shapeId="0" xr:uid="{00000000-0006-0000-0200-00000D000000}">
      <text>
        <r>
          <rPr>
            <b/>
            <sz val="9"/>
            <color indexed="81"/>
            <rFont val="Tahoma"/>
            <family val="2"/>
          </rPr>
          <t>Contrato N°150-CNT1910-113</t>
        </r>
      </text>
    </comment>
    <comment ref="C30" authorId="0" shapeId="0" xr:uid="{00000000-0006-0000-0200-00000E000000}">
      <text>
        <r>
          <rPr>
            <b/>
            <sz val="9"/>
            <color indexed="81"/>
            <rFont val="Tahoma"/>
            <family val="2"/>
          </rPr>
          <t>Insertar los de revisión por la dirección para el componente de SST</t>
        </r>
        <r>
          <rPr>
            <sz val="9"/>
            <color indexed="81"/>
            <rFont val="Tahoma"/>
            <family val="2"/>
          </rPr>
          <t xml:space="preserve">
</t>
        </r>
      </text>
    </comment>
    <comment ref="C32" authorId="0" shapeId="0" xr:uid="{00000000-0006-0000-0200-00000F000000}">
      <text>
        <r>
          <rPr>
            <b/>
            <sz val="9"/>
            <color indexed="81"/>
            <rFont val="Tahoma"/>
            <family val="2"/>
          </rPr>
          <t>Bodegas</t>
        </r>
        <r>
          <rPr>
            <sz val="9"/>
            <color indexed="81"/>
            <rFont val="Tahoma"/>
            <family val="2"/>
          </rPr>
          <t xml:space="preserve">
</t>
        </r>
      </text>
    </comment>
    <comment ref="C46" authorId="0" shapeId="0" xr:uid="{00000000-0006-0000-0200-000010000000}">
      <text>
        <r>
          <rPr>
            <b/>
            <sz val="9"/>
            <color indexed="81"/>
            <rFont val="Tahoma"/>
            <family val="2"/>
          </rPr>
          <t>Lineamientos de contratación
Matriz de control del servicio</t>
        </r>
        <r>
          <rPr>
            <sz val="9"/>
            <color indexed="81"/>
            <rFont val="Tahoma"/>
            <family val="2"/>
          </rPr>
          <t xml:space="preserve">
</t>
        </r>
      </text>
    </comment>
    <comment ref="C52" authorId="0" shapeId="0" xr:uid="{00000000-0006-0000-0200-000011000000}">
      <text>
        <r>
          <rPr>
            <b/>
            <sz val="9"/>
            <color indexed="81"/>
            <rFont val="Tahoma"/>
            <family val="2"/>
          </rPr>
          <t xml:space="preserve">Concertar con GTH:
- </t>
        </r>
        <r>
          <rPr>
            <sz val="9"/>
            <color indexed="81"/>
            <rFont val="Tahoma"/>
            <family val="2"/>
          </rPr>
          <t>Contratación
- Simulacros
- Respel
- Atención al ciudadano</t>
        </r>
      </text>
    </comment>
    <comment ref="C59" authorId="0" shapeId="0" xr:uid="{00000000-0006-0000-0200-000012000000}">
      <text>
        <r>
          <rPr>
            <b/>
            <sz val="9"/>
            <color indexed="81"/>
            <rFont val="Tahoma"/>
            <family val="2"/>
          </rPr>
          <t>Temas:</t>
        </r>
        <r>
          <rPr>
            <sz val="9"/>
            <color indexed="81"/>
            <rFont val="Tahoma"/>
            <family val="2"/>
          </rPr>
          <t xml:space="preserve">
• Socialización del plan de trabajo del SGI.
• Socialización del Plan Anticorrupción y de Atención al Ciudadano, en especial las acciones en la cual la OT tiene injerencia.
• Seguimiento al plan de mejoramiento de la OT (se entrenará al Enlace del SGI para continúe apoyando esta función en su oficina)
• Revisión del mapa de riesgos de gestión y corrupción (se socializarán los riesgos de corrupción aprobados en el Plan Anticorrupción y de Atención al Ciudadano y se validaran los riesgos de gestión aplicables a la OT)
• Validación de la matriz de riesgos y peligros aplicables a la OT.
• Validación de la matriz de aspectos e impactos ambientales aplicables a la OT.
• Socialización del nuevo esquema de documentación del SGI a partir de Megateso.
• Revisión con el Enlace del SGI del responsable de la OT de diligenciar los datos primarios que alimentan los indicadores de los programas ambientales.
• Socialización de los programas ambientales para 2020-2023.
• Validación del plan de contingencia ambiental de la OT y de ser posible simulacro.
• Validación de la matriz de salidas no conformes.
• Validación de la matriz de contexto estratégico en lo pertinente a la OT.
• Validación de la matriz de cambios en lo pertinente a la OT.
Adicionalmente en la visita Lorena Restrepo Benitez validará lo relativo al componente de SST del SGI (inspecciones de seguridad, elementos de protección personal, simulacro) y un representante del GIT Gestión Documental entrenará al personal del CAD en las nuevas políticas.</t>
        </r>
      </text>
    </comment>
    <comment ref="H69" authorId="1" shapeId="0" xr:uid="{00000000-0006-0000-0200-000013000000}">
      <text>
        <r>
          <rPr>
            <b/>
            <sz val="9"/>
            <color indexed="81"/>
            <rFont val="Tahoma"/>
            <family val="2"/>
          </rPr>
          <t>Última semana de julio</t>
        </r>
      </text>
    </comment>
    <comment ref="C85" authorId="0" shapeId="0" xr:uid="{00000000-0006-0000-0200-000014000000}">
      <text>
        <r>
          <rPr>
            <b/>
            <sz val="9"/>
            <color indexed="81"/>
            <rFont val="Tahoma"/>
            <family val="2"/>
          </rPr>
          <t>Se incluye el seguimiento en las OT y el entrenamiento al Enlace del SGI.</t>
        </r>
      </text>
    </comment>
    <comment ref="C86" authorId="0" shapeId="0" xr:uid="{00000000-0006-0000-0200-000015000000}">
      <text>
        <r>
          <rPr>
            <b/>
            <sz val="9"/>
            <color indexed="81"/>
            <rFont val="Tahoma"/>
            <family val="2"/>
          </rPr>
          <t>Se incluye el seguimiento en las OT y el entrenamiento al Enlace del SGI.</t>
        </r>
      </text>
    </comment>
    <comment ref="C88" authorId="2" shapeId="0" xr:uid="{00000000-0006-0000-0200-000016000000}">
      <text>
        <r>
          <rPr>
            <b/>
            <sz val="9"/>
            <color indexed="81"/>
            <rFont val="Tahoma"/>
            <family val="2"/>
          </rPr>
          <t>Estado con corte a 3 de febrero:
Cumplidas: 37
Desarrollo: 26
Atrasadas: 2
No iniciada: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Marlo Giovanny Florez Mejia</author>
    <author>Maria Cristina Vargas Tovar</author>
    <author>MGFM</author>
    <author>Eliana Gomez Murillo</author>
  </authors>
  <commentList>
    <comment ref="F4" authorId="0" shapeId="0" xr:uid="{00000000-0006-0000-0300-000001000000}">
      <text>
        <r>
          <rPr>
            <b/>
            <sz val="9"/>
            <color indexed="81"/>
            <rFont val="Tahoma"/>
            <family val="2"/>
          </rPr>
          <t>190-MEM2012-8635</t>
        </r>
        <r>
          <rPr>
            <sz val="9"/>
            <color indexed="81"/>
            <rFont val="Tahoma"/>
            <family val="2"/>
          </rPr>
          <t xml:space="preserve">
</t>
        </r>
      </text>
    </comment>
    <comment ref="F8" authorId="1" shapeId="0" xr:uid="{00000000-0006-0000-0300-000002000000}">
      <text>
        <r>
          <rPr>
            <sz val="9"/>
            <color indexed="81"/>
            <rFont val="Tahoma"/>
            <charset val="1"/>
          </rPr>
          <t xml:space="preserve">Se registra seguimiento: 
• Constancias observaciones al proyecto del Plan anticorrupción y de atención al ciudadano PAAC2022, según memorando 090–CON2201–326, 28/01/2022.
• Resolución 040–RES2201–413, 28/01/2022, por medio de la cual se aprueba y adopta el Plan Anticorrupción y de Atención al Ciudadano para el año 2022.
• Registro y soporte de la socialización del PAAC 2022 en el espacio de miércoles de conocimiento, realizada el 16 de febrero de 2022, 090-MEM2202-1188, 16/02/2022
</t>
        </r>
      </text>
    </comment>
    <comment ref="C9" authorId="0" shapeId="0" xr:uid="{00000000-0006-0000-0300-000003000000}">
      <text>
        <r>
          <rPr>
            <b/>
            <sz val="9"/>
            <color indexed="81"/>
            <rFont val="Tahoma"/>
            <family val="2"/>
          </rPr>
          <t>Incluye socialización en las OT y miércoles de conocimiento</t>
        </r>
        <r>
          <rPr>
            <sz val="9"/>
            <color indexed="81"/>
            <rFont val="Tahoma"/>
            <family val="2"/>
          </rPr>
          <t xml:space="preserve">
</t>
        </r>
      </text>
    </comment>
    <comment ref="C12" authorId="0" shapeId="0" xr:uid="{00000000-0006-0000-0300-000004000000}">
      <text>
        <r>
          <rPr>
            <b/>
            <sz val="9"/>
            <color indexed="81"/>
            <rFont val="Tahoma"/>
            <family val="2"/>
          </rPr>
          <t>Se validará en la visita a las OT</t>
        </r>
        <r>
          <rPr>
            <sz val="9"/>
            <color indexed="81"/>
            <rFont val="Tahoma"/>
            <family val="2"/>
          </rPr>
          <t xml:space="preserve">
</t>
        </r>
      </text>
    </comment>
    <comment ref="C15" authorId="0" shapeId="0" xr:uid="{00000000-0006-0000-0300-000005000000}">
      <text>
        <r>
          <rPr>
            <b/>
            <sz val="9"/>
            <color indexed="81"/>
            <rFont val="Tahoma"/>
            <family val="2"/>
          </rPr>
          <t xml:space="preserve">Se validará en la visita a las OT
</t>
        </r>
      </text>
    </comment>
    <comment ref="C17" authorId="0" shapeId="0" xr:uid="{00000000-0006-0000-0300-000006000000}">
      <text>
        <r>
          <rPr>
            <b/>
            <sz val="9"/>
            <color indexed="81"/>
            <rFont val="Tahoma"/>
            <family val="2"/>
          </rPr>
          <t>Se socializarán los riesgos de corrupción aprobados en el Plan Anticorrupción y de Atención al Ciudadano y se validaran los riesgos de gestión, los riesgos y peligros de SST y los aspectos e impactos ambientales aplicables a la OT</t>
        </r>
      </text>
    </comment>
    <comment ref="C19" authorId="0" shapeId="0" xr:uid="{00000000-0006-0000-0300-000007000000}">
      <text>
        <r>
          <rPr>
            <b/>
            <sz val="9"/>
            <color indexed="81"/>
            <rFont val="Tahoma"/>
            <family val="2"/>
          </rPr>
          <t>Se socializarán los riesgos de corrupción aprobados en el Plan Anticorrupción y de Atención al Ciudadano y se validaran los riesgos de gestión, los riesgos y peligros de SST y los aspectos e impactos ambientales aplicables a la OT</t>
        </r>
      </text>
    </comment>
    <comment ref="C20" authorId="0" shapeId="0" xr:uid="{00000000-0006-0000-0300-000008000000}">
      <text>
        <r>
          <rPr>
            <b/>
            <sz val="9"/>
            <color indexed="81"/>
            <rFont val="Tahoma"/>
            <family val="2"/>
          </rPr>
          <t>Se socializarán los riesgos de corrupción aprobados en el Plan Anticorrupción y de Atención al Ciudadano y se validaran los riesgos de gestión, los riesgos y peligros de SST y los aspectos e impactos ambientales aplicables a la OT</t>
        </r>
      </text>
    </comment>
    <comment ref="C21" authorId="0" shapeId="0" xr:uid="{00000000-0006-0000-0300-000009000000}">
      <text>
        <r>
          <rPr>
            <b/>
            <sz val="9"/>
            <color indexed="81"/>
            <rFont val="Tahoma"/>
            <family val="2"/>
          </rPr>
          <t>Se socializarán los riesgos de corrupción aprobados en el Plan Anticorrupción y de Atención al Ciudadano y se validaran los riesgos de gestión, los riesgos y peligros de SST y los aspectos e impactos ambientales aplicables a la OT</t>
        </r>
      </text>
    </comment>
    <comment ref="D21" authorId="0" shapeId="0" xr:uid="{00000000-0006-0000-0300-00000A000000}">
      <text>
        <r>
          <rPr>
            <b/>
            <sz val="9"/>
            <color indexed="81"/>
            <rFont val="Tahoma"/>
            <family val="2"/>
          </rPr>
          <t>Inducción
EPP
Exámenes</t>
        </r>
      </text>
    </comment>
    <comment ref="C23" authorId="0" shapeId="0" xr:uid="{00000000-0006-0000-0300-00000B000000}">
      <text>
        <r>
          <rPr>
            <b/>
            <sz val="9"/>
            <color indexed="81"/>
            <rFont val="Tahoma"/>
            <family val="2"/>
          </rPr>
          <t>Se socializarán los riesgos de corrupción aprobados en el Plan Anticorrupción y de Atención al Ciudadano y se validaran los riesgos de gestión, los riesgos y peligros de SST y los aspectos e impactos ambientales aplicables a la OT</t>
        </r>
      </text>
    </comment>
    <comment ref="C24" authorId="0" shapeId="0" xr:uid="{00000000-0006-0000-0300-00000C000000}">
      <text>
        <r>
          <rPr>
            <b/>
            <sz val="9"/>
            <color indexed="81"/>
            <rFont val="Tahoma"/>
            <family val="2"/>
          </rPr>
          <t>Se socializarán los riesgos de corrupción aprobados en el Plan Anticorrupción y de Atención al Ciudadano y se validaran los riesgos de gestión, los riesgos y peligros de SST y los aspectos e impactos ambientales aplicables a la OT</t>
        </r>
      </text>
    </comment>
    <comment ref="C26" authorId="0" shapeId="0" xr:uid="{00000000-0006-0000-0300-00000D000000}">
      <text>
        <r>
          <rPr>
            <b/>
            <sz val="9"/>
            <color indexed="81"/>
            <rFont val="Tahoma"/>
            <family val="2"/>
          </rPr>
          <t>Se socializarán los riesgos de corrupción aprobados en el Plan Anticorrupción y de Atención al Ciudadano y se validaran los riesgos de gestión, los riesgos y peligros de SST y los aspectos e impactos ambientales aplicables a la OT</t>
        </r>
      </text>
    </comment>
    <comment ref="C27" authorId="0" shapeId="0" xr:uid="{00000000-0006-0000-0300-00000E000000}">
      <text>
        <r>
          <rPr>
            <b/>
            <sz val="9"/>
            <color indexed="81"/>
            <rFont val="Tahoma"/>
            <family val="2"/>
          </rPr>
          <t>Se socializarán los riesgos de corrupción aprobados en el Plan Anticorrupción y de Atención al Ciudadano y se validaran los riesgos de gestión, los riesgos y peligros de SST y los aspectos e impactos ambientales aplicables a la OT</t>
        </r>
      </text>
    </comment>
    <comment ref="C33" authorId="0" shapeId="0" xr:uid="{00000000-0006-0000-0300-00000F000000}">
      <text>
        <r>
          <rPr>
            <b/>
            <sz val="9"/>
            <color indexed="81"/>
            <rFont val="Tahoma"/>
            <family val="2"/>
          </rPr>
          <t>Insertar los de revisión por la dirección para el componente de SST</t>
        </r>
        <r>
          <rPr>
            <sz val="9"/>
            <color indexed="81"/>
            <rFont val="Tahoma"/>
            <family val="2"/>
          </rPr>
          <t xml:space="preserve">
</t>
        </r>
      </text>
    </comment>
    <comment ref="C35" authorId="0" shapeId="0" xr:uid="{00000000-0006-0000-0300-000010000000}">
      <text>
        <r>
          <rPr>
            <b/>
            <sz val="9"/>
            <color indexed="81"/>
            <rFont val="Tahoma"/>
            <family val="2"/>
          </rPr>
          <t>Bodegas</t>
        </r>
        <r>
          <rPr>
            <sz val="9"/>
            <color indexed="81"/>
            <rFont val="Tahoma"/>
            <family val="2"/>
          </rPr>
          <t xml:space="preserve">
</t>
        </r>
      </text>
    </comment>
    <comment ref="F57" authorId="1" shapeId="0" xr:uid="{00000000-0006-0000-0300-000011000000}">
      <text>
        <r>
          <rPr>
            <b/>
            <sz val="9"/>
            <color indexed="81"/>
            <rFont val="Tahoma"/>
            <family val="2"/>
          </rPr>
          <t>Se agendó reuniones cada mes , el último jueves de cada mes</t>
        </r>
      </text>
    </comment>
    <comment ref="C60" authorId="0" shapeId="0" xr:uid="{00000000-0006-0000-0300-000012000000}">
      <text>
        <r>
          <rPr>
            <b/>
            <sz val="9"/>
            <color indexed="81"/>
            <rFont val="Tahoma"/>
            <family val="2"/>
          </rPr>
          <t xml:space="preserve">Concertar con GTH:
- </t>
        </r>
        <r>
          <rPr>
            <sz val="9"/>
            <color indexed="81"/>
            <rFont val="Tahoma"/>
            <family val="2"/>
          </rPr>
          <t>Contratación
- Simulacros
- Respel
- Atención al ciudadano</t>
        </r>
      </text>
    </comment>
    <comment ref="C61" authorId="0" shapeId="0" xr:uid="{00000000-0006-0000-0300-000013000000}">
      <text>
        <r>
          <rPr>
            <b/>
            <sz val="9"/>
            <color indexed="81"/>
            <rFont val="Tahoma"/>
            <family val="2"/>
          </rPr>
          <t xml:space="preserve">Concertar con GTH:
- </t>
        </r>
        <r>
          <rPr>
            <sz val="9"/>
            <color indexed="81"/>
            <rFont val="Tahoma"/>
            <family val="2"/>
          </rPr>
          <t>Contratación
- Simulacros
- Respel
- Atención al ciudadano</t>
        </r>
      </text>
    </comment>
    <comment ref="F66" authorId="1" shapeId="0" xr:uid="{00000000-0006-0000-0300-000014000000}">
      <text>
        <r>
          <rPr>
            <sz val="9"/>
            <color indexed="81"/>
            <rFont val="Tahoma"/>
            <family val="2"/>
          </rPr>
          <t xml:space="preserve">Incorporado el seguimiento 2022-03-10
</t>
        </r>
      </text>
    </comment>
    <comment ref="C67" authorId="0" shapeId="0" xr:uid="{00000000-0006-0000-0300-000015000000}">
      <text>
        <r>
          <rPr>
            <b/>
            <sz val="9"/>
            <color indexed="81"/>
            <rFont val="Tahoma"/>
            <family val="2"/>
          </rPr>
          <t>Temas:</t>
        </r>
        <r>
          <rPr>
            <sz val="9"/>
            <color indexed="81"/>
            <rFont val="Tahoma"/>
            <family val="2"/>
          </rPr>
          <t xml:space="preserve">
• Socialización del plan de trabajo del SGI.
• Socialización del Plan Anticorrupción y de Atención al Ciudadano, en especial las acciones en la cual la OT tiene injerencia.
• Seguimiento al plan de mejoramiento de la OT (se entrenará al Enlace del SGI para continúe apoyando esta función en su oficina)
• Revisión del mapa de riesgos de gestión y corrupción (se socializarán los riesgos de corrupción aprobados en el Plan Anticorrupción y de Atención al Ciudadano y se validaran los riesgos de gestión aplicables a la OT)
• Validación de la matriz de riesgos y peligros aplicables a la OT.
• Validación de la matriz de aspectos e impactos ambientales aplicables a la OT.
• Socialización del nuevo esquema de documentación del SGI a partir de Megateso.
• Revisión con el Enlace del SGI del responsable de la OT de diligenciar los datos primarios que alimentan los indicadores de los programas ambientales.
• Socialización de los programas ambientales para 2020-2023.
• Validación del plan de contingencia ambiental de la OT y de ser posible simulacro.
• Validación de la matriz de salidas no conformes.
• Validación de la matriz de contexto estratégico en lo pertinente a la OT.
• Validación de la matriz de cambios en lo pertinente a la OT.
Adicionalmente en la visita Lorena Restrepo Benitez validará lo relativo al componente de SST del SGI (inspecciones de seguridad, elementos de protección personal, simulacro) y un representante del GIT Gestión Documental entrenará al personal del CAD en las nuevas políticas.</t>
        </r>
      </text>
    </comment>
    <comment ref="H77" authorId="2" shapeId="0" xr:uid="{00000000-0006-0000-0300-000016000000}">
      <text>
        <r>
          <rPr>
            <b/>
            <sz val="9"/>
            <color indexed="81"/>
            <rFont val="Tahoma"/>
            <family val="2"/>
          </rPr>
          <t>Última semana de julio</t>
        </r>
      </text>
    </comment>
    <comment ref="C93" authorId="0" shapeId="0" xr:uid="{00000000-0006-0000-0300-000017000000}">
      <text>
        <r>
          <rPr>
            <b/>
            <sz val="9"/>
            <color indexed="81"/>
            <rFont val="Tahoma"/>
            <family val="2"/>
          </rPr>
          <t>Se incluye el seguimiento en las OT y el entrenamiento al Enlace del SGI.</t>
        </r>
      </text>
    </comment>
    <comment ref="C94" authorId="0" shapeId="0" xr:uid="{00000000-0006-0000-0300-000018000000}">
      <text>
        <r>
          <rPr>
            <b/>
            <sz val="9"/>
            <color indexed="81"/>
            <rFont val="Tahoma"/>
            <family val="2"/>
          </rPr>
          <t>Se incluye el seguimiento en las OT y el entrenamiento al Enlace del SGI.</t>
        </r>
      </text>
    </comment>
    <comment ref="C96" authorId="3" shapeId="0" xr:uid="{00000000-0006-0000-0300-000019000000}">
      <text>
        <r>
          <rPr>
            <b/>
            <sz val="9"/>
            <color indexed="81"/>
            <rFont val="Tahoma"/>
            <family val="2"/>
          </rPr>
          <t>Estado con corte a 3 de febrero:
Cumplidas: 37
Desarrollo: 26
Atrasadas: 2
No iniciada: 8</t>
        </r>
      </text>
    </comment>
  </commentList>
</comments>
</file>

<file path=xl/sharedStrings.xml><?xml version="1.0" encoding="utf-8"?>
<sst xmlns="http://schemas.openxmlformats.org/spreadsheetml/2006/main" count="2304" uniqueCount="854">
  <si>
    <t>Sistema de Gestión Integral - SGI</t>
  </si>
  <si>
    <r>
      <t>Código:</t>
    </r>
    <r>
      <rPr>
        <sz val="11"/>
        <color theme="1"/>
        <rFont val="Calibri"/>
        <family val="2"/>
        <scheme val="minor"/>
      </rPr>
      <t xml:space="preserve"> PL-SG-02</t>
    </r>
  </si>
  <si>
    <t>Plan anual de trabajo del SGI (Calidad, ambiental, SST, MECI, MIPG y acreditación) son definidos en el Plan de Acción, por lo que su seguimiento se realiza desde este instrumento de planificación estratégica</t>
  </si>
  <si>
    <r>
      <rPr>
        <b/>
        <sz val="11"/>
        <color theme="1"/>
        <rFont val="Calibri"/>
        <family val="2"/>
        <scheme val="minor"/>
      </rPr>
      <t>Versión:</t>
    </r>
    <r>
      <rPr>
        <sz val="11"/>
        <color theme="1"/>
        <rFont val="Calibri"/>
        <family val="2"/>
        <scheme val="minor"/>
      </rPr>
      <t xml:space="preserve"> 01</t>
    </r>
  </si>
  <si>
    <t>Aprobó:</t>
  </si>
  <si>
    <t>Fecha de aprobación (aaaa-mm-dd):</t>
  </si>
  <si>
    <t>Recursos</t>
  </si>
  <si>
    <t>Los recursos para el SGI (Calidad, ambiental, SST, MECI, MIPG y acreditación) son definidos en el Plan de Acción, por lo que su seguimiento se realiza desde este instrumento de planificación estratégica)</t>
  </si>
  <si>
    <t>Componente</t>
  </si>
  <si>
    <t>No.</t>
  </si>
  <si>
    <t>Actividades</t>
  </si>
  <si>
    <t>Metas</t>
  </si>
  <si>
    <t>Responsable</t>
  </si>
  <si>
    <t>Trimestre I</t>
  </si>
  <si>
    <t>Trimestre II</t>
  </si>
  <si>
    <t>Trimestre III</t>
  </si>
  <si>
    <t>Trimestre IV</t>
  </si>
  <si>
    <t>Seguimiento Trimestre I</t>
  </si>
  <si>
    <t>Seguimiento Trimestre II</t>
  </si>
  <si>
    <t>Seguimiento Trimestre III</t>
  </si>
  <si>
    <t>Seguimiento Trimestre IV</t>
  </si>
  <si>
    <t>% cumplimiento de la meta de las actividades</t>
  </si>
  <si>
    <t>Observaciones</t>
  </si>
  <si>
    <t>Responsable del componente de SST del SGI</t>
  </si>
  <si>
    <t>Subdirector de Planeación</t>
  </si>
  <si>
    <t>Subdirector Administrativo y Financiero</t>
  </si>
  <si>
    <t>Director General</t>
  </si>
  <si>
    <t>Código: PL-SG-02</t>
  </si>
  <si>
    <t>Plan anual de trabajo del SGI</t>
  </si>
  <si>
    <r>
      <rPr>
        <b/>
        <sz val="11"/>
        <color theme="1"/>
        <rFont val="Calibri"/>
        <family val="2"/>
        <scheme val="minor"/>
      </rPr>
      <t>Versión:</t>
    </r>
    <r>
      <rPr>
        <sz val="11"/>
        <color theme="1"/>
        <rFont val="Calibri"/>
        <family val="2"/>
        <scheme val="minor"/>
      </rPr>
      <t xml:space="preserve"> 1</t>
    </r>
  </si>
  <si>
    <t>Aprobó</t>
  </si>
  <si>
    <t>Subdirector de Planeación Arbei Osorio Restrepo</t>
  </si>
  <si>
    <t>Qué se logró</t>
  </si>
  <si>
    <t>Lo que quedó pendiente</t>
  </si>
  <si>
    <t>Plan Anticorrupción</t>
  </si>
  <si>
    <t>Planeación y gestión</t>
  </si>
  <si>
    <t>Formulación Plan Anticorrupción</t>
  </si>
  <si>
    <t>100%: Antes del 31 de enero</t>
  </si>
  <si>
    <t>GIT Planificación y Gestión Integral - Equipo SGI</t>
  </si>
  <si>
    <t>x</t>
  </si>
  <si>
    <t>Mediante resolución n.° 090-RES2001-501 se aprobó el PAAC el 30 de enero</t>
  </si>
  <si>
    <t>Se aprobó según normativa</t>
  </si>
  <si>
    <t>Se cumplió la actividad al 100%</t>
  </si>
  <si>
    <t>Articular el PAAC con el Plan de Acción vigente</t>
  </si>
  <si>
    <t>Acompañamiento dependencias acciones Plan Anticorrupción</t>
  </si>
  <si>
    <t>100%: Antes del 31 de diciembre</t>
  </si>
  <si>
    <t>Se acompañó en 19 de las 49 estrategias del PACC.</t>
  </si>
  <si>
    <t>La ejecución con corte al 31 de agosto en un nivel Satisfactorio del PAAC.</t>
  </si>
  <si>
    <t>Acompañamiento en temas como:
1. Racionalización de trámites.
2. Incentivos para la rendición de cuentas.
3. Lineamientos para encuestas de satisfacción.
4. Documentación de atención al ciudadano.
5. Código de integridad</t>
  </si>
  <si>
    <t>No se realizó un ejercicio de cuales estrategias iban a tener el acompañamiento del Equipo del SGI.</t>
  </si>
  <si>
    <t>Acciones a cargo del equipo SGI en el PAAC</t>
  </si>
  <si>
    <t>Se realizaron 7 de las 10 estrategias asignadas al GIT Planificación y Gestión Integral</t>
  </si>
  <si>
    <t>Se ejecutaron 7 estrategias</t>
  </si>
  <si>
    <t>De las 10 estrategias a cargo del GIT Planificación y Gestión Integral 3 quedaron en estado pendiente:
1. Comité MIPG.
2. Racionalización.
3. Lineamientos Encuestas</t>
  </si>
  <si>
    <t>El seguimiento a las estrategias no se realizaba trimestralmente</t>
  </si>
  <si>
    <t>Contexto del SGI</t>
  </si>
  <si>
    <t>SGI</t>
  </si>
  <si>
    <t>2.1</t>
  </si>
  <si>
    <t>Actualización de contexto</t>
  </si>
  <si>
    <t>100%: Actualización previo auditoría Icontec</t>
  </si>
  <si>
    <t>La Matriz estaba actualizada el 3 de agosto, pero el memorando se radico el 1 de octubre.</t>
  </si>
  <si>
    <t>Actualización del contexto organizacional articulado a los diferentes modelos aplicables y a la desagregación de procesos.</t>
  </si>
  <si>
    <t>La actualización de acuerdo con el nuevo mapa de procesos.</t>
  </si>
  <si>
    <t>Ninguna</t>
  </si>
  <si>
    <t>2.2</t>
  </si>
  <si>
    <t>Actualización de necesidades y expectativas de partes interesadas</t>
  </si>
  <si>
    <t>Actualización de las  necesidades y expectativas de las partes interesadas articulado a los diferentes modelos aplicables y a la desagregación de procesos.</t>
  </si>
  <si>
    <t>2.3</t>
  </si>
  <si>
    <t>Redefinición de política y objetivos del SGI con su respectivo plan de cumplimiento</t>
  </si>
  <si>
    <t>La política se actualizó mediante 040-RES2010-5718 y los objetivos del SGI se actualizaron en reunión de revisión por la dirección realizada el 31 de agosto de 2020 y mediante memorando 090-MEM2008-4957 se articuló la programación con el eje transversal del SGI</t>
  </si>
  <si>
    <t>Se aprobó la nueva versión del SGI y se incorporaron dos nuevos objetivos:
1. Consumo de papel.
2. Respel y gestión diferenciada.</t>
  </si>
  <si>
    <t>Incorporar en el PG-SG-01 Programa objetivos SGI lo relativo al componente de SST.</t>
  </si>
  <si>
    <t>El asunto pendiente se incorporará en el programa de objetivos del SGI 2020 y 2021</t>
  </si>
  <si>
    <t>2.4</t>
  </si>
  <si>
    <t>Actualización Matriz de gestión del cambio</t>
  </si>
  <si>
    <t>Se dispone de la matriz de gestión de cambios, aprobada con 12 cambios gestionados.</t>
  </si>
  <si>
    <t>Gestionar los cambios más relevantes del SGI:
1. Covid.
2. Roles, responsabilidades y autoridades.
3. Instrumentos de planificación.
4. Mapa de procesos.
5. MIPG.
6. Modernización.
7. Lineamientos de contratación.
8. Actualización política.</t>
  </si>
  <si>
    <t>Dar continuidad a la gestión de los cambios identificados que implican su gestión en la próxima vigencia:
1. Covid.
2. Mapa de procesos.
3. MIPG.
4. Lineamientos de contratación del SGI.
Pendiente la aprobación del formato y el registro.</t>
  </si>
  <si>
    <t>Riesgos (procesos, SG-SST, ambiental, seguridad digital, corrupción)</t>
  </si>
  <si>
    <t>3.1</t>
  </si>
  <si>
    <t>Actualización de matrices (riesgos y oportunidades, AEI, peligros y riesgos)</t>
  </si>
  <si>
    <t>G.I.T. Talento Humano
Subdirección de Planeación
COPASST</t>
  </si>
  <si>
    <t>Calidad</t>
  </si>
  <si>
    <t>3.1.1</t>
  </si>
  <si>
    <t>Riesgos y oportunidades por proceso</t>
  </si>
  <si>
    <t>100%: mapa de riesgos y oportunidades actualizado</t>
  </si>
  <si>
    <t>Se actualizó el mapa de riesgos y oportunidades mediante talleres realizados en los mes de junio y radicados mediante memorando 090-MEM2008-5267</t>
  </si>
  <si>
    <t>Actualización de los riesgos y oportunidades de los procesos, quedando con un inventario de 99 riesgos y 38 oportunidades.
El formato fue aprobado mediante memorando 090-MEM2010-6564</t>
  </si>
  <si>
    <t>Dar continuidad al seguimiento de las acciones emprendidas.</t>
  </si>
  <si>
    <t>El seguimiento y monitoreo a los riesgos se incluirá en el plan de trabajo de la siguiente vigencia</t>
  </si>
  <si>
    <t>Ambiental</t>
  </si>
  <si>
    <t>3.1.2</t>
  </si>
  <si>
    <t>Aspectos e impactos ambientales</t>
  </si>
  <si>
    <t>100%: matriz de aspectos e impactos actualizada</t>
  </si>
  <si>
    <t>Equipo SGI
Equipo del componente ambiental del SGI</t>
  </si>
  <si>
    <t>Se actualizó la matriz de aspectos e impactos ambientales, mediante talleres desarrollados, el 10, 11, 12, 13, 14, 17 y 25 de agosto</t>
  </si>
  <si>
    <t>Actualización de los aspectos e impactos por proceso y centro de trabajo, quedando con un inventario de 143 aspectos.
El formato fue aprobado mediante memorando 090-MEM2010-6564</t>
  </si>
  <si>
    <t>Hacer radicar los soportes de los talleres de actualización.
Actualizar la matriz de aspectos e impactos con el nuevo enfoque del ciclo de vida y la articulación con los planes de emergencia.
Aprobación de la actualización del procedimiento de aspectos e impactos</t>
  </si>
  <si>
    <t>El seguimiento a la matriz de aspectos e impactos se incluirá en el próximo plan de trabajo según frecuencia definida en el procedimiento</t>
  </si>
  <si>
    <t>SST</t>
  </si>
  <si>
    <t>3.1.3</t>
  </si>
  <si>
    <t>Peligros y riesgos</t>
  </si>
  <si>
    <t>100%: matrices de riesgos y peligros actualizada</t>
  </si>
  <si>
    <t>GIT Talento Humano - SST</t>
  </si>
  <si>
    <t>Se construyó Matriz IPEVR para riesgo biológico por COVID-19</t>
  </si>
  <si>
    <t>Se realizó actualización de Matriz IPEVR Sede Central</t>
  </si>
  <si>
    <t>Matriz IPEVR para riesgo biológico por COVID-19 Sede Central</t>
  </si>
  <si>
    <t>Finalizar Matriz IPEVR Hogar de Paso San Jerónimo</t>
  </si>
  <si>
    <t>3.2</t>
  </si>
  <si>
    <t>Gestión de peligros y riesgos</t>
  </si>
  <si>
    <t xml:space="preserve">Subdirección Administrativa
COPASST
</t>
  </si>
  <si>
    <t>Se adoptaron medidas de contingencia para la prevención del contagio por el virus COVID-19</t>
  </si>
  <si>
    <t>Se documentó y socializó "Protocolo General de Bioseguridad para la Prevención de la Propagación y Contagio del COVID-19 ".
Se adelantaron procesos de contratación para la adquisición de Elementos de Bioseguridad.</t>
  </si>
  <si>
    <t xml:space="preserve">Sensibilización sobre COVID-19 realizado por la ARL Colmena.
Formación en Atención de Emergencias O.T. Hevéxicos.
Socialización Protocolo para Apertura atención al ciudadano. 
Asesoría ARL Colmena de Condiciones de Trabajo en Casa.
</t>
  </si>
  <si>
    <t>3.2.1</t>
  </si>
  <si>
    <t>Exámenes médico ocupacionales</t>
  </si>
  <si>
    <t>100%: exámenes médico ocupacionales realizados</t>
  </si>
  <si>
    <t>Se realizaron exámenes médicos ocupacionales periódicos al personal técnico de campo e ingreso y retiro con el contrato de la vigencia 2019.</t>
  </si>
  <si>
    <t>Se realizaron exámenes médicos ocupacionales de acuerdo con las necesidad de la Corporación.</t>
  </si>
  <si>
    <t>Se  inició contrato 150-CNT2008-114 del cual se desprendieron exámenes médicos de ingreso, periódicos y de retiro de acuerdo a las necesidades de la Corporación</t>
  </si>
  <si>
    <t>Se continuó con ejecución de exámenes médicos ocupacionales de acuerdo con las necesidades de la Corporación.</t>
  </si>
  <si>
    <t>Se realizó los exámenes ocupacionales del personal que estaba laborando</t>
  </si>
  <si>
    <t>Realizar exámenes del personal que se encontraba en periodo de vacaciones, incapacidades  o licencias, las cuales o permitieron su asistencia a la programación.</t>
  </si>
  <si>
    <t>3.2.2</t>
  </si>
  <si>
    <t>Adquisición y entrega de elementos de protección personal</t>
  </si>
  <si>
    <t>100%: entrega de EEP</t>
  </si>
  <si>
    <t>Entrega de  Elementos de Protección Personal como botiquines, botas de seguridad, guantes, entre otros a personal nuevo o por reposición a personal antiguo.</t>
  </si>
  <si>
    <t>Se entregaron los elementos de bioseguridad adquiridos como medida de protección ante el  virus del COVID-19 como tapabocas, guantes desechables, batas desechables, gorros desechables, gafas de seguridad, entre otros.
Adicionalmente, se entregaron elementos de seguridad al personal nuevo o por reposición al personal antiguo.</t>
  </si>
  <si>
    <t>Atender la emergencia producto del virus COVID-19 de manera oportuna.</t>
  </si>
  <si>
    <t>3.2.3</t>
  </si>
  <si>
    <t>Reporte e investigación de incidentes y accidentes</t>
  </si>
  <si>
    <t>100%: investigación de incidentes y accidentes de trabajo</t>
  </si>
  <si>
    <t>Se realizó reporte  de los accidentes ocurridos durante el trimestre e investigación de los accidentes de trabajo presentados en el último trimestre de 2019</t>
  </si>
  <si>
    <t>Se realizó reporte  de los accidentes ocurridos durante el trimestre</t>
  </si>
  <si>
    <t>Se realizó reporte de los accidentes ocurridos durante el trimestre</t>
  </si>
  <si>
    <t>Se realizó reporte de los accidentes ocurridos durante el trimestre e investigación de los accidentes ocurridos durante el año</t>
  </si>
  <si>
    <t>La atención oportuna de los servidores públicos que requirieron atención médica.</t>
  </si>
  <si>
    <t>Hay accidentes pendientes de investigación</t>
  </si>
  <si>
    <t>MIPG</t>
  </si>
  <si>
    <t>4.1</t>
  </si>
  <si>
    <t xml:space="preserve">Realizar plan de cierre de brechas derivado del diagnóstico de MIPG </t>
  </si>
  <si>
    <t>100%: Disponer del plan de cierre de brechas de MIPG</t>
  </si>
  <si>
    <t>Se participó en la formulación del plan de acción y se incorporó como una de las subactividades a desarrollar en el cuatrienio</t>
  </si>
  <si>
    <t>Se realizó seguimiento al cumplimiento de la subactividad 5.10.2.15 con un avance del 71</t>
  </si>
  <si>
    <t>Se realizó seguimiento al cumplimiento de la subactividad 5.10.2.15 con un avance del 73%</t>
  </si>
  <si>
    <t>1. Incorporación en el Plan de Acción.
2. Seguimiento trimestral a la ejecución.</t>
  </si>
  <si>
    <t>Formalizar el plan de cierre de brechas</t>
  </si>
  <si>
    <t>Se viene trabajando en la implementación de MIPG pero sin un plan formal.</t>
  </si>
  <si>
    <t>4.2</t>
  </si>
  <si>
    <t>Coordinar ejecución MIPG (ejecución del Plan de MIPG)</t>
  </si>
  <si>
    <t>100%: Implementación de las acciones programadas</t>
  </si>
  <si>
    <t>4.3</t>
  </si>
  <si>
    <t>Formalización Comité Gestión y Desempeño</t>
  </si>
  <si>
    <t>100%: Acto administrativo de adopción</t>
  </si>
  <si>
    <t>Se realizó el proyecto de resolución de adopción y el inventario de comités</t>
  </si>
  <si>
    <t>En el mes de julio se realizó reunión con el Subdirector Administrativo y Financiero y el Secretario General para validar inquietudes respecto a los comités que asumiría el Comité Institucional de Gestión y Desempeño.</t>
  </si>
  <si>
    <t>En el mes de noviembre se solicitó al Subdirector de Planeación retomar los asuntos pendientes para aprobar la resolución</t>
  </si>
  <si>
    <t>Se realizó proyecto de resolución.
Se realizó inventario de comités.
Se validó el inventario por la Secretaría General.</t>
  </si>
  <si>
    <t>Queda pendiente la formalización de la resolución</t>
  </si>
  <si>
    <t>Una vez aprobada la resolución se podrá iniciar con la actividad 4.4</t>
  </si>
  <si>
    <t>4.4</t>
  </si>
  <si>
    <t>Coordinar Comité Gestión y Desempeño</t>
  </si>
  <si>
    <t>100%: Realizar al menos una reunión cada seis meses de seguimiento a MIPG</t>
  </si>
  <si>
    <t>Esta actividad requiere el logro de la actividad 4.3</t>
  </si>
  <si>
    <t>Quedó pendiente la implementación del Comité Institucional de Gestión y Desempeño</t>
  </si>
  <si>
    <t>Esta actividad se llevará al plan de trabajo de la siguiente vigencia</t>
  </si>
  <si>
    <t>Objetivos del SGI</t>
  </si>
  <si>
    <t>5.1</t>
  </si>
  <si>
    <t>Actualización del programa de objetivos del SGI (PG-SG-01)</t>
  </si>
  <si>
    <t>100%: Programa aprobado</t>
  </si>
  <si>
    <t>GIT Planificación y Gestión Integral - Equipo SGI
GIT Talento Humano - SST</t>
  </si>
  <si>
    <t>En este trimestre se incluyó al programa de objetivos del SGI el eje transversal</t>
  </si>
  <si>
    <t>Mediante memorando 090-MEM2008-4957 se articuló la programación con el eje transversal del SGI</t>
  </si>
  <si>
    <t>Incluir el eje de SST</t>
  </si>
  <si>
    <t>Los pendientes de esta actividad se llevarán al plan de trabajo de la siguiente vigencia</t>
  </si>
  <si>
    <t>5.2</t>
  </si>
  <si>
    <t>Seguimiento al programa de objetivos del SGI (PG-SG-01)</t>
  </si>
  <si>
    <t>100%: Cuatro seguimientos, uno por trimestre</t>
  </si>
  <si>
    <t>Se realizaba seguimiento al eje ambiental de los objetivos del SGI</t>
  </si>
  <si>
    <t>Se realiza seguimiento al programa de objetivos del SGI</t>
  </si>
  <si>
    <t>Se dispone del seguimiento hasta el tercer trimestre</t>
  </si>
  <si>
    <t>Realizar el seguimiento correspondiente al último trimestre</t>
  </si>
  <si>
    <t xml:space="preserve">Alcance del SGI </t>
  </si>
  <si>
    <t>6.1</t>
  </si>
  <si>
    <t>Inclusión al SGI de Viveros, CAV y bodegas (requisitos de los contratos en relación con SST y ambiental)</t>
  </si>
  <si>
    <t>100%: Articulación de los viveros, CAV y bodegas con los requisitos del SGI</t>
  </si>
  <si>
    <t>Se trabajó con el CAV y los viveros incorporándolos en el borrador del manual del SGI</t>
  </si>
  <si>
    <t>Se trabajó con el CAV y los viveros incorporándolos en la Matriz de aspectos e impactos ambientales, en el borrador del manual del SGI, en la auditoría interna - viveros, gestión de Respel, acompañamiento en la actualización del procedimiento de viveros y de atención de fauna</t>
  </si>
  <si>
    <t>Se trabajó con el CAV y los viveros incorporándolos en el borrador del manual del SGI, gestión de Respel y capacitación en derrame de sustancias químicas</t>
  </si>
  <si>
    <t>1. Auditoría interna a los viveros.
2. Incorporación en la Matriz de aspectos e impactos ambientales.
3. Incorporación en el borrador del Manual del SGI.
4. Gestión de Respel
5. Derrame de sustancias químicas
6. Acompañamiento en la actualización del procedimiento de viveros y de atención de fauna</t>
  </si>
  <si>
    <t>Lineamientos del SGI para contratos de bodegas</t>
  </si>
  <si>
    <t>Incluir en el plan de trabajo de la siguiente vigencia la elaboración de lineamientos del SGI para contratos de bodega</t>
  </si>
  <si>
    <t>Laboratorio</t>
  </si>
  <si>
    <t>6.2</t>
  </si>
  <si>
    <t>Articulación SGI - Sistema Lab. Ambiental 17025</t>
  </si>
  <si>
    <t>100%: requisitos del laboratorio articulados con el SGI</t>
  </si>
  <si>
    <t>GIT Planificación y Gestión Integral - Equipo SGI
GIT Laboratorio Ambiental</t>
  </si>
  <si>
    <t>Talleres de gestión de riesgos y oportunidades, incorporación de la documentación del laboratorio en el SGI</t>
  </si>
  <si>
    <t>Incorporación de la documentación del laboratorio en el SGI, asesoría en riesgos asociados a la medición de calidad del aire y capacitación en derrame de sustancias químicas</t>
  </si>
  <si>
    <t>1. Vinculación en los talleres de gestión de riesgos y oportunidades.
2. Incorporación de la documentación del laboratorio en el SGI.
3. Asesoría en riesgos asociados a la medición de calidad del aire.
4. Capacitación en derrame de sustancias químicas.</t>
  </si>
  <si>
    <t>1. Finalizar la articulación de los riesgos del laboratorio con los del SGI.
2. Unificar la documentación común.
3. Articular plan de trabajo del laboratorio con el plan de trabajo del SGI</t>
  </si>
  <si>
    <t>Roles y responsabilidades</t>
  </si>
  <si>
    <t>7.1</t>
  </si>
  <si>
    <t>Reuniones de SST</t>
  </si>
  <si>
    <t>100%: reuniones mensuales</t>
  </si>
  <si>
    <t>Se realizó al menos una reunión en el trimestre</t>
  </si>
  <si>
    <t>Se realizó al tres reuniones en el trimestre</t>
  </si>
  <si>
    <t>Se realizó al menos dos reuniones en el trimestre</t>
  </si>
  <si>
    <t>Reuniones esporádicas de articulación: auditorías internas, revisión por la dirección, rendición de cuentas, plan de trabajo, lineamientos, indicadores, planes de emergencia, inspecciones</t>
  </si>
  <si>
    <t>Una agenda de reuniones para el año con temas específicos concertados</t>
  </si>
  <si>
    <t>7.2</t>
  </si>
  <si>
    <t>Reuniones Equipo del componente ambiental del SGA (programas SGA)</t>
  </si>
  <si>
    <t>Equipo del componente ambiental del SGI</t>
  </si>
  <si>
    <t>Se realizaron las reuniones programadas</t>
  </si>
  <si>
    <t>Se logró formalizar y consolidar el Equipo del componente ambiental del SGI</t>
  </si>
  <si>
    <t>Mayor apropiación de las responsabilidades del equipo</t>
  </si>
  <si>
    <t>7.3</t>
  </si>
  <si>
    <t>Reuniones de enlaces</t>
  </si>
  <si>
    <t>100%: reuniones bimensuales</t>
  </si>
  <si>
    <t xml:space="preserve">Se realizó reunión de:
1. socialización de la resolución de adopción de los enlaces.
2. Programación de actividades.
</t>
  </si>
  <si>
    <t>3. Se realizó reunión de salidas no conformes
4. Se realizó taller de desarrollo de competencias
5. Se realizó taller de elaboración de informe y redacción de hallazgos</t>
  </si>
  <si>
    <t>1. Formalizar el rol de enlace del SGI.
2. Institucionalizar la maratón de salidas no conformes.
3. Planificar las actividades previo a la auditoría de Icontec.</t>
  </si>
  <si>
    <t>Se realizaron actividades del SGI con la participación de los enlaces de acuerdo al proceso en que participaban.</t>
  </si>
  <si>
    <t>7.4</t>
  </si>
  <si>
    <t>Reuniones con la ARL</t>
  </si>
  <si>
    <t xml:space="preserve">Reunión para definición de acciones de intervención COVID-19 y recomendaciones para construcción de "Protocolo General de Bioseguridad para la Prevención de la Propagación y Contagio del COVID-19"
Seguimiento virtual de Cumplimiento "Protocolo General de Bioseguridad para la Prevención de la Propagación y Contagio del COVID-19"
Reunión de Seguimiento cumplimiento Plan de Trabajo 2020 y replanteamiento de actividades.
</t>
  </si>
  <si>
    <t>Seguimiento Presencial de Cumplimiento "Protocolo General de Bioseguridad para la Prevención de la Propagación y Contagio del COVID-19"
Reunión de Seguimiento cumplimiento Plan de Trabajo 2020</t>
  </si>
  <si>
    <t>Seguimiento Presencial de Cumplimiento "Protocolo General de Bioseguridad para la Prevención de la Propagación y Contagio del COVID-19"
Definición Plan de Trabajo 2021.</t>
  </si>
  <si>
    <t>Acciones para la intervención respecto a la pandemia Covid-19.</t>
  </si>
  <si>
    <t>7.5</t>
  </si>
  <si>
    <t>Reuniones con comités por invitación (COPAST, comité de seguridad vial, convivencia, entre otros)</t>
  </si>
  <si>
    <t>GIT Talento Humano - SST
COPASST
Comité de Seguridad Vial</t>
  </si>
  <si>
    <t>Se participó en las reuniones del COPAST (protocolo de bioseguridad)</t>
  </si>
  <si>
    <t>Se participó en las reuniones del COPAST (seguimiento a la implementación del protocolo de bioseguridad)</t>
  </si>
  <si>
    <t>Se expidió el protocolo de bioseguridad y se hizo seguimiento a su implementación</t>
  </si>
  <si>
    <t>Planes de emergencia y contingencia ambientales</t>
  </si>
  <si>
    <t>8.1</t>
  </si>
  <si>
    <t>Validación plan emergencia y contingencia ambientales</t>
  </si>
  <si>
    <t>GIT Planificación y Gestión Integral - Equipo SGI
GIT Talento Humano - SST
Comité de Emergencias
Brigada de Emergencias</t>
  </si>
  <si>
    <t>El procedimiento de emergencias ambientales se aprobó en el tercer trimestre (julio 24)  y se socializó el PON: fuga de agua</t>
  </si>
  <si>
    <t>Se socializó el PON: derrame de sustancias químicas.
Se realizó revista de socialización de PON
Se revisó y ajustó el plan de emergencias de la Sede Central.
Construcción Plan de Emergencias Hogar de Paso San Jerónimo en asesoría de ARL Colmena.</t>
  </si>
  <si>
    <t>Se aprobó el nuevo procedimiento de emergencias ambientales.
Se socializaron dos PON (fuga de agua y derrame de sustancias químicas)</t>
  </si>
  <si>
    <t>Socializar los PON: Vertimiento de contaminantes incontrolados a la red de alcantarillado, contaminación de residuos peligrosos y biológicos por acumulación, ruptura de luminarias, fuga de gas natural, inundación
Ajustar el plan de emergencias de la Sede según recomendaciones de la ARL.
Entrega de Plan de Emergencias Hogar de Paso para revisión.</t>
  </si>
  <si>
    <t>8.2</t>
  </si>
  <si>
    <t>Simulacro (ambiental y SST)</t>
  </si>
  <si>
    <t>100%: aplicación de al menos un simulacro</t>
  </si>
  <si>
    <r>
      <rPr>
        <b/>
        <sz val="11"/>
        <color theme="1"/>
        <rFont val="Calibri"/>
        <family val="2"/>
        <scheme val="minor"/>
      </rPr>
      <t xml:space="preserve">2021-09-10: </t>
    </r>
    <r>
      <rPr>
        <sz val="11"/>
        <color theme="1"/>
        <rFont val="Calibri"/>
        <family val="2"/>
        <scheme val="minor"/>
      </rPr>
      <t xml:space="preserve">Se aplicó formulario de simulacro de emergencias, con énfasis en incendios.
</t>
    </r>
    <r>
      <rPr>
        <b/>
        <sz val="11"/>
        <color theme="1"/>
        <rFont val="Calibri"/>
        <family val="2"/>
        <scheme val="minor"/>
      </rPr>
      <t>2021-07-10:</t>
    </r>
    <r>
      <rPr>
        <sz val="11"/>
        <color theme="1"/>
        <rFont val="Calibri"/>
        <family val="2"/>
        <scheme val="minor"/>
      </rPr>
      <t xml:space="preserve"> participación en el simulacro nacional: sismo</t>
    </r>
  </si>
  <si>
    <t xml:space="preserve">Se aplicó formulario de simulacro de emergencias, con énfasis en incendios.
</t>
  </si>
  <si>
    <t>Simulacro presencial una vez se retorne a la normalidad</t>
  </si>
  <si>
    <t>Modelo de procesos</t>
  </si>
  <si>
    <t>9.1</t>
  </si>
  <si>
    <t>Actualizar mapa de procesos</t>
  </si>
  <si>
    <t>100%: nuevo mapa de procesos aprobado</t>
  </si>
  <si>
    <t>GIT Planificación y Gestión Integral - Equipo SGI
Enlaces del SGI
Líderes de proceso</t>
  </si>
  <si>
    <t>Se revisó la propuesta de procesos presentada en el contrato de asesoría de Clara Pérez</t>
  </si>
  <si>
    <t>Se realizó de actualización de los riesgos y oportunidades según nueva propuesta de mapa de procesos</t>
  </si>
  <si>
    <t>Se actualizó la propuesta de mapa de procesos según estudio de modernización</t>
  </si>
  <si>
    <t>Se realizó cuadro comparativo de propuesta de mapa de procesos versus propuesta ESAP y referenciación con 32 CAR. Está pendiente presentarlo al Comité Directivo para aprobación.</t>
  </si>
  <si>
    <t>Se tiene propuesta de mapa de procesos en coherencia con estudio de ESAP y referenciación con 32 CAR.</t>
  </si>
  <si>
    <t>Pendiente la socialización en Comité Directivo y aprobación por la Dirección General</t>
  </si>
  <si>
    <t>Actualizar caracterizaciones de procesos</t>
  </si>
  <si>
    <t>100%: caracterizaciones de acuerdo con el nuevo mapa de procesos</t>
  </si>
  <si>
    <t>En agosto de 2020 se actualizaron incorporándole los indicadores del PGAR y el Plan de Acción, además se identificaron los riesgos y oportunidades y riesgos y peligros de acuerdo con la nueva propuesta de procesos. En las presentaciones de riesgos y oportunidades se dispone de propuestas de actividades para los mismos.</t>
  </si>
  <si>
    <t>1. Caracterizaciones articuladas con los instrumentos de planificación estratégica.
2. Riesgos y oportunidades por proceso.
3. Aspectos e impactos por procesos.
4. Propuesta de objetivos y actividades por proceso.</t>
  </si>
  <si>
    <t>Consolidar las caracterizaciones de conformidad con el nuevo esquema de procesos</t>
  </si>
  <si>
    <t>9.2</t>
  </si>
  <si>
    <t>Actualizar riesgos y oportunidades por procesos</t>
  </si>
  <si>
    <t>100%: riesgos por proceso identificados</t>
  </si>
  <si>
    <t>Riesgos y oportunidades por proceso identificados y gestionados</t>
  </si>
  <si>
    <t>La incorporación de los riesgos asociados al laboratorio ambiental</t>
  </si>
  <si>
    <t>Actualizar indicadores por proceso</t>
  </si>
  <si>
    <t>100%: indicadores por proceso</t>
  </si>
  <si>
    <t>Se articularon los  indicadores del PGAR y el Plan de Acción con los procesos</t>
  </si>
  <si>
    <t>Identificación de indicadores de conformidad con el nuevo mapa de procesos</t>
  </si>
  <si>
    <t>9.3</t>
  </si>
  <si>
    <t>Seguimiento y análisis de indicadores (procesos, SG-SST, ambiental)</t>
  </si>
  <si>
    <t>100%: indicadores definidos con seguimiento</t>
  </si>
  <si>
    <t>Se realizó propuesta de hojas metodológicas para los indicadores de estructura, proceso y resultado de SST.
Se realizó seguimiento trimestral a los indicadores definidos en el plan de acción.
Seguimiento a los indicadores de los objetivos del SGI y de la revisión por la dirección</t>
  </si>
  <si>
    <t>1. Se realizó propuesta de hojas metodológicas para los indicadores de estructura, proceso y resultado de SST.
2. Se realizó seguimiento trimestral a los indicadores definidos en el PAAC.
3. Seguimiento a los indicadores de los objetivos del SGI y de la revisión por la dirección</t>
  </si>
  <si>
    <t>Seguimiento a los nuevos indicadores que se definan para los procesos</t>
  </si>
  <si>
    <t>Esquema de documentación (listados comités, informes, planes, sedes)</t>
  </si>
  <si>
    <t>10.1</t>
  </si>
  <si>
    <t>Actualización información (Talento Humano, Ecosistemas, Sostenibilidad y Gestión Territorial, Gestión Ambiental).</t>
  </si>
  <si>
    <t>100%: documentación revisada en el SGI</t>
  </si>
  <si>
    <t>Se acompañó a las dependencias en la actualización de diferentes documentos</t>
  </si>
  <si>
    <t>Se acompañó a las dependencias en la actualización de 129 documentos: 3 documentos, 112 formatos, 1 guía, 1 instructivo, 2 manuales, 2 matrices, 7 procedimientos, 1 protocolo</t>
  </si>
  <si>
    <t>A fecha se tiene pendiente por revisar: 22 documentos</t>
  </si>
  <si>
    <t>10.2</t>
  </si>
  <si>
    <t>Actualización lineamientos para contratación del SGI</t>
  </si>
  <si>
    <t>100%: lineamientos del SGI para contratistas y de proveedores de servicio de alimentación actualizados</t>
  </si>
  <si>
    <t>GIT Planificación y Gestión Integral - Equipo SGI
Equipo del componente ambiental del SGI
GIT Talento Humano - SST</t>
  </si>
  <si>
    <t>Se trabajó con el GIT Talento Humano y la Secretaría General en la propuesta de actualización de lineamientos del SGI para contratistas</t>
  </si>
  <si>
    <t>Se trabajó con el GIT Talento Humano, la Secretaría General y la ARL en la propuesta de actualización de lineamientos del SGI para contratistas
Se actualizaron los lineamientos para contratación de servicios de alimentación (2020-11-18).</t>
  </si>
  <si>
    <t>La aprobación de los lineamientos para contratistas y proveedores</t>
  </si>
  <si>
    <t>10.3</t>
  </si>
  <si>
    <t>Matriz de requisitos del SGI a considerar de acuerdo al tipo de contrato</t>
  </si>
  <si>
    <t>100%: matriz de requisitos del SGI a considerar de acuerdo al tipo de contrato</t>
  </si>
  <si>
    <t>Esta necesidad se identificó a partir de la auditoría interna y externa y se programará para 2021</t>
  </si>
  <si>
    <t>Comunicaciones del SGI</t>
  </si>
  <si>
    <t>11.1</t>
  </si>
  <si>
    <t>Miércoles del conocimiento</t>
  </si>
  <si>
    <t>100%: participación bimensual en miércoles del conocimiento</t>
  </si>
  <si>
    <t>PAAC</t>
  </si>
  <si>
    <t>Cierre auditoría interna
Revisión por la dirección
Rendición de cuentas del SGI</t>
  </si>
  <si>
    <t>SGI en Megateso
Información documentada</t>
  </si>
  <si>
    <t>1. PAAC
2. Rendición de cuentas del SGI
3. Cierre auditoría interna
4. Revisión por la dirección
5. SGI en Megateso
6. Información documentada
Nota: los riesgos y oportunidades se trabajaron por talleres</t>
  </si>
  <si>
    <t xml:space="preserve">Quedaron por programar como miércoles del conocimiento: matrices de aspectos e impactos y peligros y riesgos, mapa de procesos, preparación auditorías, simulacro emergencias, indicadores y resultados
</t>
  </si>
  <si>
    <t>11.2</t>
  </si>
  <si>
    <t>Coordinación ejecución plan de comunicaciones SGI</t>
  </si>
  <si>
    <t>100%: cumplimiento de las acciones del plan</t>
  </si>
  <si>
    <t>GIT Planificación y Gestión Integral - Equipo SGI
GIT Talento Humano - SST
Oficina Asesora de Comunicaciones</t>
  </si>
  <si>
    <t>Se realizaba solicitudes de acuerdo a las actividades del plan</t>
  </si>
  <si>
    <t>Se realizaron reuniones de seguimiento el 30 de septiembre</t>
  </si>
  <si>
    <t>Se realizaron reuniones de seguimiento el 30 de octubre y 30 de noviembre</t>
  </si>
  <si>
    <t>1. Diseño de la imagen del SGI.
2. Socialización resultados del SGI: auditorías, revisión por la dirección, política del SGI, notiahorro y revista.
3. Encuentro de enlaces.
4. Reuniones de avanzada</t>
  </si>
  <si>
    <t>1. Herramientas con conocimientos básicos
2. SGI territoriales
3. Lúdica alrededor de los procesos
4. Hall de la fama de acciones de mejoramiento</t>
  </si>
  <si>
    <t>11.3</t>
  </si>
  <si>
    <t>Rendición de cuentas SGI</t>
  </si>
  <si>
    <t>100%: rendición de cuentas</t>
  </si>
  <si>
    <t>GIT Planificación y Gestión Integral - Equipo SGI
Equipo del componente ambiental del SGI
GIT Talento Humano - SST
COPASST
Comité de Convivencia</t>
  </si>
  <si>
    <t>La rendición de cuentas del SGI se realizó en el tercer trimestre (julio 15)</t>
  </si>
  <si>
    <t>Rendición de cuentas del SGI con la participación del COPAST y el Comité de Convivencia</t>
  </si>
  <si>
    <t>Invitar a la próxima rendición al Comité de Seguridad Vial</t>
  </si>
  <si>
    <t>Se solicita por parte del Subdirector Administrativo y Financiero realizar la rendición a más tardar en el primer trimestre</t>
  </si>
  <si>
    <t>11.4</t>
  </si>
  <si>
    <t>Inducción y re-inducción</t>
  </si>
  <si>
    <t xml:space="preserve">100%: participación en la inducción con el SGI </t>
  </si>
  <si>
    <t>Inducción de Seguridad y Salud en el Trabajo a servidores públicos nuevos y practicantes.</t>
  </si>
  <si>
    <t>Inducción de Seguridad y Salud en el Trabajo a servidores públicos nuevos.</t>
  </si>
  <si>
    <t>Realizar inducción al personal nuevo de la Corporación y practicantes.</t>
  </si>
  <si>
    <t>No se llevó a cabo re-inducción.</t>
  </si>
  <si>
    <t>11.5</t>
  </si>
  <si>
    <t>Capacitación y entrenamiento</t>
  </si>
  <si>
    <t xml:space="preserve">100%: Capacitación en riesgos y oportunidades, fortalecimiento de competencias de auditoría, redacción de NC, SNC, </t>
  </si>
  <si>
    <t>Se realizó formación de Primeros auxilios y atención de emergencias en la Oficina Territorial Panzenú.
Formación de Seguridad Vial dirigida a Conductores. Realidad virtual.</t>
  </si>
  <si>
    <t xml:space="preserve">Primera jornada talleres de riesgos oportunidades
Se realizó formación de Higienes Postural e importancia de Pausas activas.
Sensibilización sobre medidas de Prevención para COVID-19.
</t>
  </si>
  <si>
    <t>Segunda jornada talleres de riesgos oportunidades
Fortalecimiento de competencias auditores
Redacción de hallazgos
Emergencias asociadas a asuntos ambientales
PON
SNC
Derrame de sustancias peligrosas
Socialización Plan de Intervención de Riesgo Público a las Oficinas Territoriales: O.T. Cartama, O.T. Citará, O.T. Hevéxicos, O.T Tahamíes.
Sensibilización sobre medidas de Prevención para COVID-19.</t>
  </si>
  <si>
    <t>1. Dos jornadas talleres de riesgos oportunidades
2. Fortalecimiento de competencias auditores
3. Redacción de hallazgos
4. Emergencias asociadas a asuntos ambientales
4. PON
5. SNC
6. Derrame de sustancias peligrosas</t>
  </si>
  <si>
    <t>Considerar en la próxima vigencia asuntos asociados a aspectos e impactos ambientales, planes de emergencia, peligros y riesgos</t>
  </si>
  <si>
    <t>Atención al ciudadano</t>
  </si>
  <si>
    <t>12.1</t>
  </si>
  <si>
    <t>PQRS</t>
  </si>
  <si>
    <t>100%: análisis de PQRS pendientes de respuesta</t>
  </si>
  <si>
    <t>Oficina de Control Interno
GIT Servicio de Orientación al Ciudadano
GIT Planificación y Gestión Integral - Equipo SGI</t>
  </si>
  <si>
    <t>Para la revisión por la dirección se coordinó la respuesta a las PQRS que se tenían pendientes</t>
  </si>
  <si>
    <t>Se realizó análisis de las PQRS de recurrencia y servicio</t>
  </si>
  <si>
    <t>1. Para la revisión por la dirección se coordinó la respuesta a las PQRS que se tenían pendientes.
2. Se realizó análisis de las PQRS de recurrencia y servicio</t>
  </si>
  <si>
    <t>El análisis de recurrencia se realizó como apoyo al GIT Orientación del servicio al ciudadano</t>
  </si>
  <si>
    <t>12.2</t>
  </si>
  <si>
    <t>Medición satisfacción de usuarios</t>
  </si>
  <si>
    <t>100%: compartir los resultados de las encuestas</t>
  </si>
  <si>
    <t>GIT Servicio de Orientación al Ciudadano
GIT Planificación y Gestión Integral - Equipo SGI</t>
  </si>
  <si>
    <t>Los resultados de las encuestas se socializaron en la revisión por la dirección</t>
  </si>
  <si>
    <t>Los resultados de las encuestas se socializaron en la revisión por la dirección.</t>
  </si>
  <si>
    <t>12.3</t>
  </si>
  <si>
    <t>Definir metodología medición satisfacción de usuarios</t>
  </si>
  <si>
    <t>100%: metodología de encuestas de satisfacción</t>
  </si>
  <si>
    <t>Se acompañó a la Subdirección de Ecosistemas en la formulación de la encuesta de satisfacción de viveros</t>
  </si>
  <si>
    <t>La formalización de una metodología de satisfacción</t>
  </si>
  <si>
    <t>12.4</t>
  </si>
  <si>
    <t>Análisis de resultados encuestas de satisfacción</t>
  </si>
  <si>
    <t>100%: análisis de resultados de encuestas de satisfacción</t>
  </si>
  <si>
    <t>Los resultados de las encuestas se socializaron y analizaron en la revisión por la dirección</t>
  </si>
  <si>
    <t>Revisión y análisis de los resultados de las encuestas de satisfacción</t>
  </si>
  <si>
    <t>12.5</t>
  </si>
  <si>
    <t>Actualización formato único de trámites y OPAS (SUIT)</t>
  </si>
  <si>
    <t>100%: formularios únicos en el SUIT</t>
  </si>
  <si>
    <t>Subdirección de Sostenibilidad y Gestión Territorial
GIT Planificación y Gestión Integral - Equipo SGI</t>
  </si>
  <si>
    <t>Se acompañó a la Subdirección de Sostenibilidad y Gestión Territorial en la inscripción de los trámites en el SUIT</t>
  </si>
  <si>
    <t>23 trámites y un OPA inscritos en el SUIT</t>
  </si>
  <si>
    <t>Definir por Función Pública el trámite de sustracciones de áreas protegidas</t>
  </si>
  <si>
    <t>12.6</t>
  </si>
  <si>
    <t>Acompañar el proceso de racionalización de trámites en el SUIT</t>
  </si>
  <si>
    <t>100%: registro de la priorización de trámites en el SUIT</t>
  </si>
  <si>
    <t>Subdirección de Sostenibilidad y Gestión Territorial
GIT Planificación y Gestión Integral - Equipo SGI
GIT de la Información y conocimiento</t>
  </si>
  <si>
    <t>Aplicar la metodología para la identificación de trámites a racionalizar en el SUIT</t>
  </si>
  <si>
    <t>12.7</t>
  </si>
  <si>
    <t>Servicio no conforme</t>
  </si>
  <si>
    <t>100%: aplicación de la maratón de salidas no conformes en los procesos de cara al usuario</t>
  </si>
  <si>
    <t>GIT Planificación y Gestión Integral - Equipo SGI
Enlaces SGI</t>
  </si>
  <si>
    <t>Se implementó la estrategia de maratón de salidas no conformes</t>
  </si>
  <si>
    <t>Formalización de la metodología de SNC (Maratón de salidas no conformes)</t>
  </si>
  <si>
    <t>Ajustar la plantilla de SNC de conformidad con los resultados de la primer maratón</t>
  </si>
  <si>
    <t>12.8</t>
  </si>
  <si>
    <t>Matriz de control de servicio. Incluye: Descripción, requisitos, identificación y trazabilidad, propiedad del cliente, liberación, preservación, actividades posteriores a la entrega, control de cambios.</t>
  </si>
  <si>
    <t>100: matriz de control del servicio formalizada</t>
  </si>
  <si>
    <t>Se dispone de la propuesta de Matriz</t>
  </si>
  <si>
    <t>Pendiente la formalización de la Matriz de control del servicio</t>
  </si>
  <si>
    <t>Visitas de acompañamiento</t>
  </si>
  <si>
    <t>13.1</t>
  </si>
  <si>
    <t>Citará</t>
  </si>
  <si>
    <t>100%: acompañamiento a las OT en asuntos del SGI</t>
  </si>
  <si>
    <t>Por el asunto de la pandemia Covid-19 no se pudo realizar visitas presenciales sin embargo se acompaño en temas como: riesgos, SNC, planes de mejoramiento, conocimiento de la organización y su entorno, partes interesadas, preparación de auditorías</t>
  </si>
  <si>
    <t>13.2</t>
  </si>
  <si>
    <t>Cartama</t>
  </si>
  <si>
    <t>13.3</t>
  </si>
  <si>
    <t>Hevéxicos</t>
  </si>
  <si>
    <t>13.4</t>
  </si>
  <si>
    <t>Panzenú</t>
  </si>
  <si>
    <t>13.5</t>
  </si>
  <si>
    <t>Tahamíes</t>
  </si>
  <si>
    <t>13.6</t>
  </si>
  <si>
    <t>Zenufaná</t>
  </si>
  <si>
    <t>13.7</t>
  </si>
  <si>
    <t>Aburrá Sur</t>
  </si>
  <si>
    <t>13.8</t>
  </si>
  <si>
    <t>Aburrá Norte</t>
  </si>
  <si>
    <t>13.9</t>
  </si>
  <si>
    <t>Sede Central</t>
  </si>
  <si>
    <t>100%: acompañamiento a las dependencias en asuntos del SGI</t>
  </si>
  <si>
    <t>13.10</t>
  </si>
  <si>
    <t>Viveros</t>
  </si>
  <si>
    <t>100%: acompañamiento a los viveros en asuntos del SGI</t>
  </si>
  <si>
    <t>Acompañamiento en asuntos relativos a procedimientos, encuesta de satisfacción y manejo de Respel, capacitación derrame de sustancias peligrosas</t>
  </si>
  <si>
    <t>Quedó pendiente la formalización del procedimiento de gestión de viveros</t>
  </si>
  <si>
    <t>13.11</t>
  </si>
  <si>
    <t>CAV</t>
  </si>
  <si>
    <t>100%: acompañamiento al CAV en asuntos del SGI</t>
  </si>
  <si>
    <t>Acompañamiento en asuntos relativos a procedimientos general de fauna, áreas libres de fauna silvestre en cautiverio, Atención de eventos con abejas y avispas, Control y trafico fauna y flora, manejo de Respel, capacitación derrame de sustancias peligrosas</t>
  </si>
  <si>
    <t>La formalización de los procedimientos general de fauna, áreas libres de fauna silvestre en cautiverio, Atención de eventos con abejas y avispas, Control y trafico fauna y flora</t>
  </si>
  <si>
    <t>Auditoría interna</t>
  </si>
  <si>
    <t>GIT Planificación y Gestión Integral - Equipo SGI
Auditores internos del SGI</t>
  </si>
  <si>
    <t>14.1</t>
  </si>
  <si>
    <t>Preparación equipo auditor (interno)</t>
  </si>
  <si>
    <t>Realización del Taller de fortalecimiento de competencias de auditores (13 al 17 de julio)
Redacción de hallazgos e informes de auditoria 24 de julio</t>
  </si>
  <si>
    <t>14.2</t>
  </si>
  <si>
    <t>Preparación programa y plan de auditoría interna</t>
  </si>
  <si>
    <t>Aprobación del programa y el plan de auditoría (17 de junio)</t>
  </si>
  <si>
    <t>14.3</t>
  </si>
  <si>
    <t>Coordinar auditoria in situ (interna)</t>
  </si>
  <si>
    <t>Entre el 27 y el 31 de julio se realizó la auditoría interna</t>
  </si>
  <si>
    <t>14.4</t>
  </si>
  <si>
    <t>Revisar informes de auditoria interna</t>
  </si>
  <si>
    <t>Revisión de informes entre el 30 de julio y el 12 de agosto</t>
  </si>
  <si>
    <t>14.5</t>
  </si>
  <si>
    <t>Consolidar informe de auditoría interna</t>
  </si>
  <si>
    <t>Consolidación de informe de auditoría: 17 y 18 de agosto</t>
  </si>
  <si>
    <t>14.6</t>
  </si>
  <si>
    <t>Consolidar plan de mejoramiento auditoría interna</t>
  </si>
  <si>
    <t>Se acompañó a las dependencias/procesos en la formalización del plan de mejoramiento de la auditoría interna (septiembre)</t>
  </si>
  <si>
    <t>Revisión por la dirección</t>
  </si>
  <si>
    <t>15.1</t>
  </si>
  <si>
    <t>Consolidar informe de revisión por la dirección, incluye la revisión de la política del SGI.</t>
  </si>
  <si>
    <t>100%: informe de revisión por la dirección</t>
  </si>
  <si>
    <t>Elaboración de información de entrada para la revisión por la dirección entre el 3 y el 31 de agosto</t>
  </si>
  <si>
    <t>15.2</t>
  </si>
  <si>
    <t>Coordinar reunión de revisión por la dirección</t>
  </si>
  <si>
    <t>100%: acta de revisión</t>
  </si>
  <si>
    <t>La revisión por la dirección se realizó los días 1, 2 y 3 de septiembre</t>
  </si>
  <si>
    <t>La revisión por la dirección 090-ACT2009-2835 se realizó los días 1, 2 y 3 de septiembre</t>
  </si>
  <si>
    <t>Auditoría externa</t>
  </si>
  <si>
    <t>16.1</t>
  </si>
  <si>
    <t>Auditoría Icontec (Estudios previos), verificar si se realiza en simultaneo</t>
  </si>
  <si>
    <t>100%: contrato firmado</t>
  </si>
  <si>
    <t>Se realizó contrato con Icontec 150-CNT2008-121 (27 de agosto de 2020)</t>
  </si>
  <si>
    <t>16.2</t>
  </si>
  <si>
    <t>Preparar procesos a auditar</t>
  </si>
  <si>
    <t>100%: reunión de preparación</t>
  </si>
  <si>
    <t>Reuniones de preparación desde el 24 de agosto</t>
  </si>
  <si>
    <t xml:space="preserve">Reuniones de preparación desde el 24 de agosto al 6 de septiembre </t>
  </si>
  <si>
    <t>16.3</t>
  </si>
  <si>
    <t>Coordinar reunión "avanzada"</t>
  </si>
  <si>
    <t>100%: reuniones de avanzada a los procesos a auditar</t>
  </si>
  <si>
    <t xml:space="preserve">Reuniones de avanzada del el 3 al 6 de septiembre </t>
  </si>
  <si>
    <t>16.4</t>
  </si>
  <si>
    <t>Acompañamiento auditoría</t>
  </si>
  <si>
    <t>100%: ejecución del plan de auditoría</t>
  </si>
  <si>
    <t>Realización auditoría Icontec del 7 al 11 de septiembre</t>
  </si>
  <si>
    <t>16.5</t>
  </si>
  <si>
    <t>Consolidar plan de mejoramiento auditoría externa</t>
  </si>
  <si>
    <t>100%: formulación del plan de mejoramiento derivado de la auditoría externa</t>
  </si>
  <si>
    <t>El 16, 24 de septiembre de septiembre se formuló el Plan de acciones correctivas de Icontec.
30 de septiembre taller: requisitos eficacia de la capacitación</t>
  </si>
  <si>
    <t>Acompañamiento a talento humano: 5, 6, 9, 14, 16, 20 de octubre, el 17 y 25 de septiembre se formuló el plan de mejoramiento</t>
  </si>
  <si>
    <t>El 16, 24 de septiembre de septiembre se formuló el Plan de acciones correctivas de Icontec.
30 de septiembre taller: requisitos eficacia de la capacitación
Acompañamiento a talento humano: 5, 6, 9, 14, 16, 20 de octubre, el 17 y 25 de septiembre se formuló el plan de mejoramiento</t>
  </si>
  <si>
    <t>Todavía están pendientes de revisar algunas oportunidades de mejora de la auditoría externa</t>
  </si>
  <si>
    <t>Evaluación de estándares por la ARL</t>
  </si>
  <si>
    <t>GIT Talento Humano - SST
ARL Colmena</t>
  </si>
  <si>
    <t>Se realizó Evaluación de Estándares Mínimos en Plataforma Colmena Gestión, en compañía de la Asesora en Prevención y Promoción de la ARL Colmena</t>
  </si>
  <si>
    <t>Realizar la evaluación correspondiente a la vigencia, de acuerdo a la Resolución 0312 de 2019</t>
  </si>
  <si>
    <t>Definir Plan de Acción</t>
  </si>
  <si>
    <t>Acompañamiento en la ejecución de las correcciones y acciones del plan de mejoramiento del SGI</t>
  </si>
  <si>
    <t>18.1</t>
  </si>
  <si>
    <t>Reuniones de seguimiento planes de mejoramiento (cuatrimestral)</t>
  </si>
  <si>
    <t>Se realizó el seguimiento a los planes de mejoramiento (corresponde al último cuatrimestre 2019)</t>
  </si>
  <si>
    <t>Se realizó el seguimiento a los planes de mejoramiento (corresponde al primer cuatrimestre 2020)</t>
  </si>
  <si>
    <t>Se realizó el seguimiento a los planes de mejoramiento (corresponde al segundo cuatrimestre 2020)</t>
  </si>
  <si>
    <t>18.2</t>
  </si>
  <si>
    <t>Ejecución de acciones plan de mejoramiento Planificación y Gestión Integral</t>
  </si>
  <si>
    <t>Seguimiento al plan de mejoramiento Equipo SGI: 7, 14 y 26 de octubre</t>
  </si>
  <si>
    <t>Seguimiento al plan de mejoramiento Equipo SGI</t>
  </si>
  <si>
    <t>Lorena Restrepo Benitez</t>
  </si>
  <si>
    <t>Arbei Osorio Restrepo</t>
  </si>
  <si>
    <t>Carlos Alberto Velásquez López</t>
  </si>
  <si>
    <t>Ana Ligia Mora Martínez</t>
  </si>
  <si>
    <t>1.1</t>
  </si>
  <si>
    <t>Antes del 31 de enero</t>
  </si>
  <si>
    <t xml:space="preserve">• Resolución 040-RES2101-295 del 25 de enero de 2021 "Por medio de la cual se aprueba y adopta el plan Anticorrupción y de Atención al Ciudadano para el año 2021"
• 090-MEM2011-7861, 24/11/2020, Registros y soportes construcción PAAC 2021, evidencias de la estrategia participativa para la formulación del Plan Anticorrupción y de Atención al Ciudadano – PAAC para la vigencia 2021
</t>
  </si>
  <si>
    <t>Formulación del PAAC con participación de las diferentes dependencias.</t>
  </si>
  <si>
    <t>No se registran pendientes.</t>
  </si>
  <si>
    <t>1.2</t>
  </si>
  <si>
    <t>100%: acompañamiento en 20 de las 50 acciones del PAAC</t>
  </si>
  <si>
    <r>
      <t xml:space="preserve">1. Publicación en el portal el formulario electrónico como mecanismo de participación en el PAAC </t>
    </r>
    <r>
      <rPr>
        <b/>
        <sz val="8"/>
        <color theme="0"/>
        <rFont val="Calibri"/>
        <family val="2"/>
        <scheme val="minor"/>
      </rPr>
      <t xml:space="preserve">(Enero)
</t>
    </r>
    <r>
      <rPr>
        <sz val="8"/>
        <color theme="0"/>
        <rFont val="Calibri"/>
        <family val="2"/>
        <scheme val="minor"/>
      </rPr>
      <t>2. Incorporar en el Plan de comunicaciones del SGI la divulgación de los riesgos de corrupción (Enero)
3. Operativizar el Comité Institucional de Gestión y Desempeño (Febrero)
4. Realizar rendición de cuentas del SGI (Marzo)
5. Metodología priorización de trámites a racionalizar (Marzo).</t>
    </r>
  </si>
  <si>
    <r>
      <rPr>
        <b/>
        <sz val="8"/>
        <color theme="0"/>
        <rFont val="Calibri"/>
        <family val="2"/>
        <scheme val="minor"/>
      </rPr>
      <t xml:space="preserve">Abril: 
</t>
    </r>
    <r>
      <rPr>
        <sz val="8"/>
        <color theme="0"/>
        <rFont val="Calibri"/>
        <family val="2"/>
        <scheme val="minor"/>
      </rPr>
      <t>6. Integrar al procedimiento de selección de personal la autenticidad de los documentos del personal
7. Procedimiento agenda de eventos
8. Actualizar la carta de trato digno
9. Indicadores para la estrategia de datos abiertos</t>
    </r>
    <r>
      <rPr>
        <b/>
        <sz val="8"/>
        <color theme="0"/>
        <rFont val="Calibri"/>
        <family val="2"/>
        <scheme val="minor"/>
      </rPr>
      <t xml:space="preserve">
</t>
    </r>
    <r>
      <rPr>
        <sz val="8"/>
        <color theme="0"/>
        <rFont val="Calibri"/>
        <family val="2"/>
        <scheme val="minor"/>
      </rPr>
      <t xml:space="preserve">
</t>
    </r>
    <r>
      <rPr>
        <b/>
        <sz val="8"/>
        <color theme="0"/>
        <rFont val="Calibri"/>
        <family val="2"/>
        <scheme val="minor"/>
      </rPr>
      <t>Junio:</t>
    </r>
    <r>
      <rPr>
        <sz val="8"/>
        <color theme="0"/>
        <rFont val="Calibri"/>
        <family val="2"/>
        <scheme val="minor"/>
      </rPr>
      <t xml:space="preserve"> 
10. Modelo de permisos ambientales integrados.
11. Carteleras de atención al Ciudadano</t>
    </r>
  </si>
  <si>
    <r>
      <rPr>
        <b/>
        <sz val="8"/>
        <color theme="0"/>
        <rFont val="Calibri"/>
        <family val="2"/>
        <scheme val="minor"/>
      </rPr>
      <t xml:space="preserve">Diciembre:
</t>
    </r>
    <r>
      <rPr>
        <sz val="8"/>
        <color theme="0"/>
        <rFont val="Calibri"/>
        <family val="2"/>
        <scheme val="minor"/>
      </rPr>
      <t>12. Validación uso parque automotor vs. GPS.
13. Campañas con los usuarios contra la corrupción.
14. Procedimiento de atención al ciudadano (recurrencia PQRS)
15. Caracterización de grupos de valor
16. Observatorio ambiental.
17. Tablas de retención documental.
18. Código de integridad
19. Conflictos de interés</t>
    </r>
  </si>
  <si>
    <t xml:space="preserve">.
</t>
  </si>
  <si>
    <t>2021-07-29: Seguimiento
Item n.° 1.: Se realizó la publicación en la página Web del proyecto del PAAC 2021 con el objetivo de recibir observaciones, según 090-MEM2102-770.
Item n.° 2.: Se encuentra en megateso  segun ruta:https://corantioquia.sharepoint.com/sites/Sistema_gestion_integral;  tambien se dio difusion por Corantioquia al Día el 2021-06-28. 
Item n.° 3.: La formalización del comité de desempeño Institucional se realizó mediante resolución  040–RES2012–7361 ; la primera  reunión se realizó el día 31 de mayo de 2021, según acta de reunión con radicacado xxxxxx.
Item n.°4.: Se realizó la rendición de cuentas del SGI el día 17 de marzo de 2021 según memorando 090–MEM2104–2676.
Item n.°5.: Se realizó acompañamiento en la formulación de trámites, los días 6 y13 de abril de 2021, mediante memorando 090-MEM2104-2618.
Item n.°6.: Validad con Talento Humano en qué va la actividad, después del acompañamiento del equipo del SGI.
Item n.°7.: Se solicitó la incorporación al SGI mediante memorando 040OC–MEM2107–5109 del 29 de julio de 2021, pendiente la codificación de la Subdirección de Planeación.
Item n°8.: Se  realizó compañamiento acciones PAAC2021, Oficina atención al ciudadano _ carta de trato digno y cartelera atención al ciudadano, según soporte FT-SG-16 de fecha 10 de febrero de 2021. Mediante memorando 160-MEM2103-2036 del 17 de marzo de 2021, se solicitó la incorporación de la actualización en el SGI de la actualización de la carta  de trato digno.
Item n.°9.: Este fue el reporte que se realizó a control interno sobre el avance de la Ley de transparencia  resolución 01519 de 2020 en lo concerniente a datos abierto, según memorando 090–MEM2105-3281.
Item n.°10.: Se Se realizó taller de enfoque a procesos según memorando 090-MEM2103-1998.
Item n.°10.: Se solicitó al equipo de comunicaciones la actualización de las carteleras en los temas de tipos de támites y los pasos para solicitar trámites ambientales. También, se solicitón la actualización de la página web</t>
  </si>
  <si>
    <t>1.3</t>
  </si>
  <si>
    <t>100%: ejecución de las 4 acciones del PAAC</t>
  </si>
  <si>
    <r>
      <t xml:space="preserve">1. Publicación en el portal el formulario electrónico como mecanismo de participación en el PAAC </t>
    </r>
    <r>
      <rPr>
        <b/>
        <sz val="8"/>
        <color theme="0"/>
        <rFont val="Calibri"/>
        <family val="2"/>
        <scheme val="minor"/>
      </rPr>
      <t xml:space="preserve">(Enero)
</t>
    </r>
    <r>
      <rPr>
        <sz val="8"/>
        <color theme="0"/>
        <rFont val="Calibri"/>
        <family val="2"/>
        <scheme val="minor"/>
      </rPr>
      <t>2. Incorporar en el Plan de comunicaciones del SGI la divulgación de los riesgos de corrupción (Enero)
3. Operativizar el Comité Institucional de Gestión y Desempeño (Febrero)
4. Realizar rendición de cuentas del SGI (Marzo)</t>
    </r>
  </si>
  <si>
    <r>
      <rPr>
        <b/>
        <sz val="10"/>
        <color theme="1"/>
        <rFont val="Calibri"/>
        <family val="2"/>
        <scheme val="minor"/>
      </rPr>
      <t>2021-07-29:</t>
    </r>
    <r>
      <rPr>
        <sz val="10"/>
        <color theme="1"/>
        <rFont val="Calibri"/>
        <family val="2"/>
        <scheme val="minor"/>
      </rPr>
      <t xml:space="preserve"> Seguimiento
Item n.° 1.: Se realizó la publicación en la página Web del proyecto del PAAC 2021 con el objetivo de recibir observaciones, según 090-MEM2102-770.
Item n.° 2.: Se encuentra en megateso  segun ruta:https://corantioquia.sharepoint.com/sites/Sistema_gestion_integral;  tambien se dio difusion por Corantioquia al Día el 2021-06-28. 
Item n.° 3.: La formalización del comité de desempeño Institucional se realizó mediante resolución  040–RES2012–7361 ; la primera  reunión se realizó el día 31 de mayo de 2021, según acta de reunión con radicacado xxxxxx.
Item n.°4.: Se realizó la rendición de cuentas del SGI el día 17 de marzo de 2021 según memorando 090–MEM2104–2676.</t>
    </r>
  </si>
  <si>
    <t>100%: previo a actualización de los riesgos y oportunidades</t>
  </si>
  <si>
    <t>Actualización matriz de comprensión de la organización y de su contexto (junio)</t>
  </si>
  <si>
    <r>
      <rPr>
        <b/>
        <sz val="11"/>
        <color theme="1"/>
        <rFont val="Calibri"/>
        <family val="2"/>
        <scheme val="minor"/>
      </rPr>
      <t>2021-07-29:</t>
    </r>
    <r>
      <rPr>
        <sz val="11"/>
        <color theme="1"/>
        <rFont val="Calibri"/>
        <family val="2"/>
        <scheme val="minor"/>
      </rPr>
      <t xml:space="preserve"> Se realizó la asignación de acciones planteadas para abordar las debilidades y amenazas, con el fin de mitigarlas. De igual manera se incorporó como una de las actividades a evaluar durante el ejercicio de auditoría interna. Se espera que a partir de este se identifiquen oportunidades de mejora frente a este instrumento.</t>
    </r>
  </si>
  <si>
    <r>
      <rPr>
        <b/>
        <sz val="11"/>
        <color theme="1"/>
        <rFont val="Calibri"/>
        <family val="2"/>
        <scheme val="minor"/>
      </rPr>
      <t>2022-01-20:</t>
    </r>
    <r>
      <rPr>
        <sz val="11"/>
        <color theme="1"/>
        <rFont val="Calibri"/>
        <family val="2"/>
        <scheme val="minor"/>
      </rPr>
      <t xml:space="preserve"> se cuenta con la Matriz de comprensión de la organización y de su contexto actualizada, se incorporará en el plan 2022 su actualización de conformidad con los cambios en el entorno.</t>
    </r>
  </si>
  <si>
    <t>Actualización matriz de gestión de partes interesadas (junio)</t>
  </si>
  <si>
    <r>
      <rPr>
        <b/>
        <sz val="11"/>
        <color theme="1"/>
        <rFont val="Calibri"/>
        <family val="2"/>
        <scheme val="minor"/>
      </rPr>
      <t xml:space="preserve">2021-12-16: </t>
    </r>
    <r>
      <rPr>
        <sz val="11"/>
        <color theme="1"/>
        <rFont val="Calibri"/>
        <family val="2"/>
        <scheme val="minor"/>
      </rPr>
      <t>Con la validación de las caracterizaciones de los procesos se revisó la matriz de partes interesadas</t>
    </r>
  </si>
  <si>
    <t>Seguimiento Matriz de gestión del cambio</t>
  </si>
  <si>
    <t>100%: seguimientos semestrales</t>
  </si>
  <si>
    <t>Seguimiento 1: último semestre de 2020 (febrero)</t>
  </si>
  <si>
    <t>Seguimiento 2: primer semestre de 2020 (julio)</t>
  </si>
  <si>
    <r>
      <rPr>
        <b/>
        <sz val="11"/>
        <color theme="1"/>
        <rFont val="Calibri"/>
        <family val="2"/>
        <scheme val="minor"/>
      </rPr>
      <t>2021-12-16:</t>
    </r>
    <r>
      <rPr>
        <sz val="11"/>
        <color theme="1"/>
        <rFont val="Calibri"/>
        <family val="2"/>
        <scheme val="minor"/>
      </rPr>
      <t xml:space="preserve"> se realizó  revisión y actualización matriz de cambios_SST, según 090-MEM2109-6350</t>
    </r>
  </si>
  <si>
    <t>No se encuentran asuntos pendientes. Se registra esta acción en 2022 debido a que es una actividad permanente.</t>
  </si>
  <si>
    <t>Matriz de peligros y riesgos actualizadas</t>
  </si>
  <si>
    <t>GIT Talento Humano</t>
  </si>
  <si>
    <r>
      <rPr>
        <b/>
        <sz val="11"/>
        <color theme="1"/>
        <rFont val="Calibri"/>
        <family val="2"/>
        <scheme val="minor"/>
      </rPr>
      <t xml:space="preserve">2021-07-29: </t>
    </r>
    <r>
      <rPr>
        <sz val="11"/>
        <color theme="1"/>
        <rFont val="Calibri"/>
        <family val="2"/>
        <scheme val="minor"/>
      </rPr>
      <t xml:space="preserve">
Se realizó taller de gestión de riesgos y oportunidades, realizado del 06 al 10 de abril. 090-MEM2104-2625.</t>
    </r>
  </si>
  <si>
    <t>Actualización del mapa de riesgos de corrupción (enero 31)</t>
  </si>
  <si>
    <t>Actualización del mapa de riesgos de y oportunidades (julio)</t>
  </si>
  <si>
    <t>2021-07-29:  se  realizó:
• Taller de gestión de riesgos y oportunidades, realizado del 06 al 10 de abril. 090-MEM2104-2625.
• Resolución 040-RES2101-295 del 25 de enero de 2021 "Por medio de la cual se aprueba y adopta el plan Anticorrupción y de Atención al Ciudadano para el año 2021"
• Incorporación de la actualización de matrices de riesgos en el plan de trabajo de la ARL.</t>
  </si>
  <si>
    <t>2021-12-16: En la validación de las caracterizaciones de los procesos se realizó  revisión de los mismos</t>
  </si>
  <si>
    <t>Actualización de la matriz de aspectos e impactos ambientales (ciclo de vida y planes de prevención y respuesta ante emergencias) (febrero - marzo)</t>
  </si>
  <si>
    <t>2021-12-16: Se actualiza de forma permanente</t>
  </si>
  <si>
    <t>2022-01-20: En el último trimestre se realizó la unificación de las matrices, actualizando la metodología y criterios aplicables.
2021-12-16: Se dictó capacitación en  Prevención, preparación y respuesta a emergencias y desastres químicos”, “Gestión y Manejo de Residuos Peligrosos”; y “Emergencias asociadas a los aspectos ambientales significativos de sus actividades y como atenderlas (antes, durante y después)” como evidencia del proceso fortalecimiento administrativo y financiero y acciones planteadas conforme las auditorías interna y externa, hallazgos n°. 389 y 399.  090-MEM2010-7226</t>
  </si>
  <si>
    <t>Actualizar matriz de peligros y riesgos y la metodología para su análisis.</t>
  </si>
  <si>
    <t>Generar un formulario online para que las personas puedan identificar los riesgos y peligros de SST, el cual debe ser consolidado, analizado y presentado al COPASST.</t>
  </si>
  <si>
    <t>Subdirección Administrativa 
COPASST</t>
  </si>
  <si>
    <t>Informe de seguimiento a los riesgos por Procesos e Institucionales de Gestión al 31 de agosto de 2021, 070-MEM2109-6634; Registro y soporte de las sesiones de trabajo por grupos, con el fin de revisar la matriz de riesgos de corrupción; realizadas del 02 al 09 de noviembre de 2021, 090-MEM2111-8000;Capacitación :  Gestión y manejo  de residuos peligrosos _ RESPEL, realizada el 30 de septiembre de 2021, 090-MEM2111-7757</t>
  </si>
  <si>
    <t>Actividad ejecutada mediante el contrato: 150-CNT2008-114, 190-CNT2111-139</t>
  </si>
  <si>
    <t>Se logró cubrir el 100% de los servidores publicos que requerían examén médico ocupacional para el periodo en la Sede Central.</t>
  </si>
  <si>
    <t>Se encuentra en programación el exámen ocupacional en las Oficinas Territoriales para la vigencia 2022.</t>
  </si>
  <si>
    <t>Cabe anotar que teniendo en cuenta los concursos de méritos que se están desarrollando se presentará cambio de personal,  lo que significa una variación en la programación.</t>
  </si>
  <si>
    <t>2022-01-20: Se realizó la orden de compra 190-OC2111-79122 para la adquisición de alcohol y gel antibacterial, y  190-OC2111-78852 para la compra de taapabocas desechables.
2021-12-16: Actividad ejecutada mediante los contratos: 150-OC2005-47967, 150-OC2006-51293.</t>
  </si>
  <si>
    <t>Adquisición del EPP para el cumplimiento del protocolo de bioseguridad.</t>
  </si>
  <si>
    <t>Se adjudicaron en diciembre las nuevas órdenes de compra para EPP: dotación y botiquines.</t>
  </si>
  <si>
    <t>2022-01-20: Se logró avanzar en la investigación de XX accidentes de traajo. Durante este último trimestre se reportó la mayor proporción de accidentes registrados en la vigencia.</t>
  </si>
  <si>
    <t>Investigar los  incidentes y accidentes reportados por los servidores públicos. Se formularon acciones de mejora para mitigar la ocurrencia de estos eventos.</t>
  </si>
  <si>
    <t>Investigar 4 accidentes reportados. Socializar las acciones de mejora.</t>
  </si>
  <si>
    <t>Formulación plan de cierre de brechas (febrero)</t>
  </si>
  <si>
    <t>2021-12-16: Socialización de la implementación de MIPG (miércoles del conocimiento 7 abril) - 090-MEM2104-2691</t>
  </si>
  <si>
    <t>Seguimientos trimestrales de conformidad con el Plan de Acción (enero)</t>
  </si>
  <si>
    <t>Seguimientos trimestrales de conformidad con el Plan de Acción (abril)</t>
  </si>
  <si>
    <t>Seguimientos trimestrales de conformidad con el Plan de Acción (julio)</t>
  </si>
  <si>
    <t>Seguimientos trimestrales de conformidad con el Plan de Acción (octubre)</t>
  </si>
  <si>
    <t>2021-12-16: Registros seguimiento trimestral autodiagnósticos MIPG: 090-MEM2104-2630,  090-MEM2107-4768, 090-MEM2103-2046, 090-MEM2105-3119, 090-MEM2105-3119</t>
  </si>
  <si>
    <t>Resolución de formalización (enero)</t>
  </si>
  <si>
    <t>2021-12-16: Se oficializó mediante Resolución 040-RES2012-7361</t>
  </si>
  <si>
    <t>Reunión correspondiente al primer semestre (febrero)</t>
  </si>
  <si>
    <t>Reunión correspondiente al segundo semestre (julio)</t>
  </si>
  <si>
    <t>2021-12-16: Se han realizado reuniones según actas:  070-ACT1907-3450</t>
  </si>
  <si>
    <t>100%: cumplimiento del programa de objetivos</t>
  </si>
  <si>
    <t>GIT Planificación y Gestión Integral - Equipo SGI
Equipo del componente ambiental del SGI</t>
  </si>
  <si>
    <t>Seguimiento 1: último trimestre de 2020 (enero)</t>
  </si>
  <si>
    <t>Seguimiento 2: primer trimestre de 2021 (abril)</t>
  </si>
  <si>
    <t>Seguimiento 3: segundo trimestre de 2021 (julio)</t>
  </si>
  <si>
    <t>Seguimiento 4: tercer trimestre de 2021 (octubre)</t>
  </si>
  <si>
    <t>Acompañamiento desde el SGI a viveros, CAV y bodegas (requisitos de los contratos en relación con SST y ambiental)</t>
  </si>
  <si>
    <t>1. Acompañamiento permanente Viveros y CAV
2. Formulación de recomendaciones del SGI para contratación del servicio de bodegas (febrero)</t>
  </si>
  <si>
    <t>Acompañamiento permanente Viveros y CAV</t>
  </si>
  <si>
    <t>2021-12-16: Se reelizaron sesiones de trabajo - tabla de requisitos contratistas  y proveedores, 090–MEM2107–4614</t>
  </si>
  <si>
    <r>
      <rPr>
        <b/>
        <sz val="8"/>
        <color theme="0"/>
        <rFont val="Calibri"/>
        <family val="2"/>
        <scheme val="minor"/>
      </rPr>
      <t xml:space="preserve">Marzo:
</t>
    </r>
    <r>
      <rPr>
        <sz val="8"/>
        <color theme="0"/>
        <rFont val="Calibri"/>
        <family val="2"/>
        <scheme val="minor"/>
      </rPr>
      <t>1. Unificación de documentos asociados a requisitos comunes
2. Formalización riesgos y oportunidades</t>
    </r>
  </si>
  <si>
    <r>
      <t>2021-12-16 Se ha trabajo : en el mapa de riesgos y oportunidades, memorando 110-MEM2105-3696,</t>
    </r>
    <r>
      <rPr>
        <sz val="11"/>
        <color rgb="FFFF0000"/>
        <rFont val="Calibri"/>
        <family val="2"/>
        <scheme val="minor"/>
      </rPr>
      <t xml:space="preserve"> xxxxxxx</t>
    </r>
  </si>
  <si>
    <t>Reunión 1 (enero)</t>
  </si>
  <si>
    <t>Reunión 2 (abril)</t>
  </si>
  <si>
    <t>Reunión 3 (julio)</t>
  </si>
  <si>
    <t>Reunión 4 (octubre)</t>
  </si>
  <si>
    <t>2022-01-20: Se realizaron reuniones periódicas de acompañamiento y articulación entre el equipo del SST y el SGI para la planificación y ejecución de acciones planificadas en la vigencia.
2021-12-16: Registro revisión y actualización matriz de cambios_SST. 090-MEM2109-6350</t>
  </si>
  <si>
    <t>Se desarrollaron acciones de manera conjunta, para la planificación y ejecución de acciones propuestas en el plan de trabajo, como: 
● Construcción del plan de trabajo del SGI
● Actualización de los lineamientos del SGI para contratistas y proveedores.
● Actualización de planes de emergencias de las sedes de trabajo.
● Simulacro por incendio y lesionado.
● Actualización de matriz de riesgos.</t>
  </si>
  <si>
    <t>Realizar seguimiento periódico al plan de trabajo.</t>
  </si>
  <si>
    <t>Reunión primer y segundo bimestre (enero - marzo)</t>
  </si>
  <si>
    <t>Reunión tercer (mayo) bimestre</t>
  </si>
  <si>
    <t>Reunión cuarto (julio) y quinto (septiembre) bimestre</t>
  </si>
  <si>
    <t>Reunión sexto (noviembre) bimestre</t>
  </si>
  <si>
    <t>090-MEM2105-3683, Registro reunión equipo componente ambiental del SGI, 090–MEM2105-3683 Registros y soportes de la reunión ordinaria del equipo
ambiental realizada el 26 de febrero de 2021, con los compromisos
adquiridos. 090-MEM2108-5679 Registro reunión equipo componente ambiental del SGI, 090–MEM2112-8376 Registro_ reunión periódica del equipo del componente ambiental, en la cual se realizó seguimiento y cumplimiento a los objetivos de los programas ambientales y propuestas para el plan de objetivos del SGI componente ambiental 2022.</t>
  </si>
  <si>
    <t>Reunión primer bimestre (febrero)</t>
  </si>
  <si>
    <t xml:space="preserve">Reunión segundo (abril) y tercer (junio) bimestre </t>
  </si>
  <si>
    <t>Reunión cuarto bimestre (agosto)</t>
  </si>
  <si>
    <t>Reunión quinto (octubre) y sexto (diciembre) bimestre</t>
  </si>
  <si>
    <t>2021-12-16: se realizó  inducción nuevos enlaces del SGI, 090–MEM2107–4618, Registro 3ra. Maratón de salida no conformes (SNC)090-MEM2106-4404.Registro preparación auditoría externa _ enlaces SGI, realizada el dia 14 de septiembre de 2021, 090-MEM2110-6822, el di0 15 -10-2021 se realizó el evento de reconocimiento  y entrega de certificados de los cursos duicatdos a los enlaces.</t>
  </si>
  <si>
    <t>2022-01-20: Se realizaron 12 horas de trabajo en el último trimestre con la ARL, con el fin de desarrollar diversas actividades de asesoría y seguimiento.</t>
  </si>
  <si>
    <t>Se realizó acompañamiento para la evaluación de estándares mínimo, el cual dio un cumplimiento inicial del 91 %.</t>
  </si>
  <si>
    <t>Realizar una segunda evaluación con el cierre de las acciones a implementar establecidas por el Subdirector Administrativo y Financiero.</t>
  </si>
  <si>
    <t>100%: planes de prevención y respuesta ante emergencias actualizados y socializados</t>
  </si>
  <si>
    <t xml:space="preserve">Actualización y socialización de los planes de prevención y respuesta ante emergencias </t>
  </si>
  <si>
    <t>2021-08-30: Se actualizó el 100% de los planes de emergencia, los cuales fueron socializados a través de reuniones con la brigada, visitas a las oficinas territoriales y por e-cards.</t>
  </si>
  <si>
    <t>2021-12-16: Se reealizaron las capacitaciones : prevención, preparacióny respuesta a emergencias y desastres químicos, 090-MEM2109-6084, Capacitación:  Gestión y manejo  de residuos peligrosos _ RESPEL, realizada el 30 de septiembre de 2021, 090-MEM2111-7757</t>
  </si>
  <si>
    <t>Se actualizó el 100% de los planes de emergencia</t>
  </si>
  <si>
    <t>Se encuentra finalizar la revisión de los planos de evacuación de Panzenú, Zenufaná y Cartama.</t>
  </si>
  <si>
    <t>Simulacro de escritorio</t>
  </si>
  <si>
    <t>Simulacro in situ</t>
  </si>
  <si>
    <t>2021-01-20: 090-MEM2008-5575 Preparación de simulacros de prevención, preparación y
respuesta ante emergencias ambientales, Registro planeación y preparación de simulacro de evacuación por incendio, 090-MEM2109-6402 El simulacro se realizó el 10 de septiembre 2021.</t>
  </si>
  <si>
    <t>Ejecutar el simulacro acorde con lo planeado y consolidación de informe de evacuación, con un tiempo de 3.3 minutos, rango de tiempo acorde a la meta.</t>
  </si>
  <si>
    <r>
      <t>2021-12-17:</t>
    </r>
    <r>
      <rPr>
        <sz val="11"/>
        <color theme="1"/>
        <rFont val="Calibri"/>
        <family val="2"/>
        <scheme val="minor"/>
      </rPr>
      <t xml:space="preserve"> la empresa Marllantas, ubicada en la zona del barrio Naranjal continúa a la corporación realizó simulacro de evacuación el viernes 17 de diciembre.</t>
    </r>
  </si>
  <si>
    <t>Mapa de procesos aprobado (enero)</t>
  </si>
  <si>
    <t>2021-12-16: se cuenta con un nuevo mapa de procesos, pasando de 6 procesos a 18</t>
  </si>
  <si>
    <t>Caracterizaciones de 18 procesos:
Febrero: objetivo - salidas (bienes y servicios)
Marzo: actividades - entradas
Abril: indicadores</t>
  </si>
  <si>
    <t>Mayo: recursos (humanos - infraestructura - información)
Junio: riesgos y oportunidades, aspectos e impactos - peligros y riesgos</t>
  </si>
  <si>
    <t>2021-12-16: se realizó la actualización de las caracterizaciones , acorde con los 18 nuevos procesos</t>
  </si>
  <si>
    <t>Acompañamiento a las dependencias/procesos en la actualización de información.</t>
  </si>
  <si>
    <t>A solicitud de las dependencias</t>
  </si>
  <si>
    <t>reunión primer trimestre (febrero) PAAC2021</t>
  </si>
  <si>
    <t xml:space="preserve">Reunión segundo (abril: mapa de procesos) y tercer (junio: SNC) bimestre </t>
  </si>
  <si>
    <t>Reunión cuarto bimestre (agosto: auditoría interna)</t>
  </si>
  <si>
    <t>Reunión quinto (octubre: revisión por la dirección) y sexto (diciembre: planes de mejora) bimestre</t>
  </si>
  <si>
    <t>2021-12-16:  En los espacios de Miercoles del conocimiento se  realizo:  Socialización PAAC 2021 090-MEM2102-770
• Informe rendición de cuentas SGI - 2021 realizado el 17 de marzo 090–MEM2104–2676
• Socialización de la implementación de MIPG (miércoles del conocimiento 7 abril) 090-MEM2104-2691
• Registro prepración de auditorías internas - reunión de avanzada en el espacio de miercoles  de conocimiento 090-MEM2107-5054.Registro miercoles del conocimiento_socialización Revisión por la
Dirección 2020, 090-MEM2108-5900</t>
  </si>
  <si>
    <r>
      <rPr>
        <sz val="10"/>
        <color theme="1"/>
        <rFont val="Calibri"/>
        <family val="2"/>
      </rPr>
      <t xml:space="preserve">• </t>
    </r>
    <r>
      <rPr>
        <sz val="10"/>
        <color theme="1"/>
        <rFont val="Calibri"/>
        <family val="2"/>
        <scheme val="minor"/>
      </rPr>
      <t>Socialización PAAC 2021 090-MEM2102-770
• Informe rendición de cuentas SGI - 2021 realizado el 17 de marzo 090–MEM2104–2676
• Socialización de la implementación de MIPG (miércoles del conocimiento 7 abril) 090-MEM2104-2691
• Registro prepración de auditorías internas - reunión de avanzada en el espacio de miercoles  de conocimiento 090-MEM2107-5054</t>
    </r>
  </si>
  <si>
    <t>Reuniones mensuales de programación de acciones a desarrollar</t>
  </si>
  <si>
    <t>2021-12-16: Se realizó seguimiento cuatrimestral al Plna de comunicaciones  del SGI, según los siguientes radicados: 090-MEM2105-3163, 090–MEM2110–7309</t>
  </si>
  <si>
    <t>Rendición de cuentas del SGI(marzo)</t>
  </si>
  <si>
    <t>2021-04-16: Informe rendición de cuentas SGI - 2021 realizado el 17 de marzo: 090–MEM2104–2676</t>
  </si>
  <si>
    <t>Se realizó la rendición de cuentas de acuerdo con la planificado, durante al primer trimestre de 2021, permitiendo socializar resultados de manera oportuna.</t>
  </si>
  <si>
    <t>Actividad continua para el 2022.</t>
  </si>
  <si>
    <t>Participación en la inducción y reinducción según programación de Talento Humano</t>
  </si>
  <si>
    <t xml:space="preserve">Se realizó inducciónen febrero </t>
  </si>
  <si>
    <t>Se realizó jornada de inducción en mayo</t>
  </si>
  <si>
    <t>2022-01-20: Se realizó jornadda de inducción el 4 de octubre de 2021.</t>
  </si>
  <si>
    <t>Se realizaron 3 eventos de inducción con la participación de SST en febrero, mayo y octubre.</t>
  </si>
  <si>
    <t>Realizar la reinducción al personal.</t>
  </si>
  <si>
    <t>i</t>
  </si>
  <si>
    <t>100%: cumplimiento del programa de capacitación SGI</t>
  </si>
  <si>
    <t>Talleres:
Modelo de operación por procesos (enero)
Indicadores (marzo)</t>
  </si>
  <si>
    <t>Taller: riesgos (mayo)</t>
  </si>
  <si>
    <t>Taller: auditoría (junio)</t>
  </si>
  <si>
    <t xml:space="preserve">2022-01-21: 
Durante el cuarto trimestre de la vigencia 2021 se llevaron a cabo las actividades que se mencionan a continuación:
• Sensibilización sobre Riesgo Biológico dirigido a las Oficinas Territoriales Cartama, Hevéxicos y Panzenú.
• Formación en atención de Emergencias y  Primeros Auxilios dirigida a Sede Central y Oficinas Territoriales.
</t>
  </si>
  <si>
    <t>Seguimiento trimestral a las PQRS pendientes de respuesta (enero)</t>
  </si>
  <si>
    <t>Seguimiento trimestral a las PQRS pendientes de respuesta (abril)</t>
  </si>
  <si>
    <t>Seguimiento trimestral a las PQRS pendientes de respuesta (julio)</t>
  </si>
  <si>
    <t>Seguimiento trimestral a las PQRS pendientes de respuesta (octubre)</t>
  </si>
  <si>
    <t>Metodología medición satisfacción de usuarios (marzo)</t>
  </si>
  <si>
    <t>Seguimiento trimestral a los resultados de las encuestas (enero)</t>
  </si>
  <si>
    <t>Seguimiento trimestral a los resultados de las encuestas  (abril)</t>
  </si>
  <si>
    <t>Seguimiento trimestral a los resultados de las encuestas  (julio)</t>
  </si>
  <si>
    <t>Seguimiento trimestral a los resultados de las encuestas  (octubre)</t>
  </si>
  <si>
    <t>Aplicación de metodología de priorización de trámites a racionalizar - SUIT (Marzo)</t>
  </si>
  <si>
    <t>Acompañamiento en la aplicación de la racionalización de trámites según requerimientos de la Subdirección de Sostenibilidad y Gestión Territorial</t>
  </si>
  <si>
    <t>Consolidación de informes de SNC (febrero)</t>
  </si>
  <si>
    <t>Consolidación de informes de SNC (julio)</t>
  </si>
  <si>
    <t>Visitas de acompañamiento centro de trabajo</t>
  </si>
  <si>
    <r>
      <rPr>
        <sz val="11"/>
        <color theme="1"/>
        <rFont val="Calibri"/>
        <family val="2"/>
      </rPr>
      <t>●</t>
    </r>
    <r>
      <rPr>
        <sz val="15.4"/>
        <color theme="1"/>
        <rFont val="Calibri"/>
        <family val="2"/>
      </rPr>
      <t xml:space="preserve"> </t>
    </r>
    <r>
      <rPr>
        <sz val="11"/>
        <color theme="1"/>
        <rFont val="Calibri"/>
        <family val="2"/>
        <scheme val="minor"/>
      </rPr>
      <t xml:space="preserve">Visita de inspección a oficinas territoriales para validación de condiciones de seguridad para el retorno de los funcionarios y factores de riesgo presentes en las diferentes sedes. </t>
    </r>
  </si>
  <si>
    <t>Visita de acompañamiento e inspección (supeditado a restricciones Covid-19)</t>
  </si>
  <si>
    <t>Julio</t>
  </si>
  <si>
    <t>Seguimiento trimestral a los resultados de los indicadores (enero)</t>
  </si>
  <si>
    <t>Seguimiento trimestral a los resultados de los indicadores  (abril)</t>
  </si>
  <si>
    <t>Seguimiento trimestral a los resultados de los indicadores  (julio)</t>
  </si>
  <si>
    <t>Seguimiento trimestral a los resultados de los indicadores  (octubre)</t>
  </si>
  <si>
    <t>Se formalizaron las fichas técnicas de los indicadores de estructura, proceso y resultado del SG-SST.</t>
  </si>
  <si>
    <t>Socializar la medición de los indicadores del SG-SST.</t>
  </si>
  <si>
    <t>Consolidar informe de revisión por la dirección (agosto)</t>
  </si>
  <si>
    <t>15.3</t>
  </si>
  <si>
    <t>Reunión de revisión por la dirección (septiembre)</t>
  </si>
  <si>
    <t>Octubre (sujeto a programación Icontec)</t>
  </si>
  <si>
    <r>
      <t>2021-03-11 (MF):</t>
    </r>
    <r>
      <rPr>
        <sz val="11"/>
        <color theme="1"/>
        <rFont val="Calibri"/>
        <family val="2"/>
        <scheme val="minor"/>
      </rPr>
      <t xml:space="preserve"> en reunión con Carlos Andrés Morales Marín se acordó programar la auditoría para el mes de septiembre y mantener los mismos auditores.</t>
    </r>
  </si>
  <si>
    <t>X</t>
  </si>
  <si>
    <t>100%: seguimientos cuatrimestrales</t>
  </si>
  <si>
    <t>Seguimiento 1: último cuatrimestre de 2020 (enero)</t>
  </si>
  <si>
    <t>Seguimiento 2: primer cuatrimestre de 2021 (mayo)</t>
  </si>
  <si>
    <t>Seguimiento 3: segundo cuatrimestre de 2021 (septiembre)</t>
  </si>
  <si>
    <t>Sistema de Gestión Integral</t>
  </si>
  <si>
    <t>Subdirectora de Planeación Llanedt Rosa Martínez Ruíz</t>
  </si>
  <si>
    <t xml:space="preserve">Antes del 31 de enero, </t>
  </si>
  <si>
    <t>Realizar acompañamiento dependencias acciones Plan Anticorrupción</t>
  </si>
  <si>
    <t>Implementar las acciones a cargo del equipo SGI del PAAC</t>
  </si>
  <si>
    <t>1.4</t>
  </si>
  <si>
    <t>Socializar los controles transversales y de prevención de riesgos de corrupción</t>
  </si>
  <si>
    <t>100% de los controles  transversales y de prevención de riesgos de corrupción socializados</t>
  </si>
  <si>
    <t>Actualizar contexto (calidad, MIPG, MECI, ambiental, SST, seguridad de la información y de seguridad y salud en el trabajo)</t>
  </si>
  <si>
    <t>Actualizar necesidades y expectativas de partes interesadas (calidad, MIPG, MECI, ambiental, SST, seguridad de la información y de seguridad y salud en el trabajo)</t>
  </si>
  <si>
    <t>Seguimiento Matriz de gestión del cambio (rotación de personal por concursos de méritos de la CNSC, cambio de responsabilidades de técnica del SG-SST, adecuación de laboratorio, adecuación aplicaciones tecnológicas)</t>
  </si>
  <si>
    <t>Seguimiento 1: último semestre de 2022 (febrero)</t>
  </si>
  <si>
    <t>Seguimiento 2: primer semestre de 2022 (julio)</t>
  </si>
  <si>
    <t>Actualizar riesgos (procesos, SG-SST, ambiental, seguridad digital, corrupción)</t>
  </si>
  <si>
    <t>Actualizar matrices (riesgos y oportunidades, AEI, peligros y riesgos)</t>
  </si>
  <si>
    <t>La actualizaciónse realizará en lo pertinente para cada tema.</t>
  </si>
  <si>
    <t>Implementar controles operacionales en SST y ambiental</t>
  </si>
  <si>
    <t>● Programación Semana de la Salud
● Implementar pausas activas</t>
  </si>
  <si>
    <t>3.2.4</t>
  </si>
  <si>
    <t>Acompañar a las dependencias la implemenntación de los lineamientos del SGI para contratistas y proveedores</t>
  </si>
  <si>
    <t>100%: Solicitudes atendidas</t>
  </si>
  <si>
    <t>GIT Talento Humano
GIT Planificación y Gestión Integral</t>
  </si>
  <si>
    <t>● 2022-01-21: Acompañamiento a la formulación de estudios previos del servicio de alimentación y a la recepción dee básculas y pesas patrón.</t>
  </si>
  <si>
    <t>3.2.5</t>
  </si>
  <si>
    <t>Verificar básculas para pesaje de residuos</t>
  </si>
  <si>
    <t>100%: básculas verificadas</t>
  </si>
  <si>
    <t>GIT Recursos Físicos</t>
  </si>
  <si>
    <t>Pmer y tercer trimestre de cada vigencia. Para el 2022 las básculas se adquirieron en enero con sju certificado de calibración, por lo cual no se hizo la verificación.</t>
  </si>
  <si>
    <t>Realizar evaluación de cumplimiento de requisitos legales del SGI</t>
  </si>
  <si>
    <t>100%: Requisitos aplicables evaluados</t>
  </si>
  <si>
    <t>De acuerdo con las novedades normativas</t>
  </si>
  <si>
    <t xml:space="preserve">Coordinar la implementación y seguimiento al plan de ejecución MIPG </t>
  </si>
  <si>
    <t>Implementar los autodiagnósticos de gestión de la información y estadística y de conflicto de intereses</t>
  </si>
  <si>
    <t>Realizar seguimiento al programa de objetivos del SGI (PG-SG-01)</t>
  </si>
  <si>
    <t>Seguimiento 1: último trimestre de 2021 (febrero)</t>
  </si>
  <si>
    <t>Seguimiento 2: primer trimestre de 2022 (abril)</t>
  </si>
  <si>
    <t>Seguimiento 3: segundo trimestre de 2022 (julio)</t>
  </si>
  <si>
    <t>Seguimiento 4: tercer trimestre de 2022 (octubre)</t>
  </si>
  <si>
    <t>Acompañar desde el SGI a viveros, CAV y bodegas (requisitos de los contratos en relación con SST y ambiental)</t>
  </si>
  <si>
    <t>1. Acompañamiento permanente Viveros y CAV</t>
  </si>
  <si>
    <t>Articular el SGI - Sistema Lab. Ambiental 17025</t>
  </si>
  <si>
    <r>
      <rPr>
        <b/>
        <sz val="8"/>
        <color theme="0"/>
        <rFont val="Calibri"/>
        <family val="2"/>
        <scheme val="minor"/>
      </rPr>
      <t xml:space="preserve">Marzo:
</t>
    </r>
    <r>
      <rPr>
        <sz val="8"/>
        <color theme="0"/>
        <rFont val="Calibri"/>
        <family val="2"/>
        <scheme val="minor"/>
      </rPr>
      <t>1. Unificación de documentos asociados a requisitos comunes
2. Seguimiento Planes de mejora</t>
    </r>
  </si>
  <si>
    <t>Definir el rol de los gestores ambientales y actualizar el rol del técnico administrativo de SST</t>
  </si>
  <si>
    <t>Documento de  roles y responsabilidadesactualizado</t>
  </si>
  <si>
    <t>Coordinar reuniones</t>
  </si>
  <si>
    <t>7.2.1</t>
  </si>
  <si>
    <t>Enlaces del SGI</t>
  </si>
  <si>
    <t>Reunión primer bimestre (febrero), se realizó reunión con los enlaces para la orientación de las SNC, registro según memorando 090-MEM2203-2008</t>
  </si>
  <si>
    <t>7.2.2</t>
  </si>
  <si>
    <t>Equipo del componente ambiental del SGA (programas SGA)</t>
  </si>
  <si>
    <t>7.2.3</t>
  </si>
  <si>
    <t>Gestores ambientales</t>
  </si>
  <si>
    <t>100% reuniones semestrales</t>
  </si>
  <si>
    <t>Reunión 1 (junio)</t>
  </si>
  <si>
    <t>Reunión 2 (diciembre)</t>
  </si>
  <si>
    <t>Personal SST</t>
  </si>
  <si>
    <t>7.2.5</t>
  </si>
  <si>
    <t>Brigada de emergencias</t>
  </si>
  <si>
    <t>7.2.6</t>
  </si>
  <si>
    <t>ARL</t>
  </si>
  <si>
    <t>Actualizar y difundir plan emergencia y contingencia ambientales</t>
  </si>
  <si>
    <t xml:space="preserve">Socialización de los planes de prevención y respuesta ante emergencias </t>
  </si>
  <si>
    <t>Se actualizan de acuerdo con las novedades que se presenten (eventos, cambio de roles, entre otros)</t>
  </si>
  <si>
    <t>Gestionar planes de ayuda mutua (ambiental y SST)</t>
  </si>
  <si>
    <t>25%: Planes de ayuda mutuo gestionados</t>
  </si>
  <si>
    <t>8.3</t>
  </si>
  <si>
    <t>Realizar simulacro/simulación (ambiental y SST)</t>
  </si>
  <si>
    <t>25%: aplicación de al menos un simulacro en los centros de trabajo</t>
  </si>
  <si>
    <t>Realizar actividades de apropiación del modelo de procesos en el marco del Plan de Comunicaciones del SGI</t>
  </si>
  <si>
    <t>1 actividad de apropiación</t>
  </si>
  <si>
    <t>Apoyar la formulación y actualización de la información documentada del SGI</t>
  </si>
  <si>
    <t>100%: de solicitudes atendidas</t>
  </si>
  <si>
    <t>Actualizar códigos de información documentada de acuerdo con el modelo de operación por procesos</t>
  </si>
  <si>
    <t>100%: de información documentada actualizada con el código</t>
  </si>
  <si>
    <t xml:space="preserve">Reunión segundo (abril: Información documentada) y tercer (junio: SNC) bimestre </t>
  </si>
  <si>
    <r>
      <t xml:space="preserve">Temas: 
</t>
    </r>
    <r>
      <rPr>
        <sz val="11"/>
        <color theme="1"/>
        <rFont val="Calibri"/>
        <family val="2"/>
      </rPr>
      <t xml:space="preserve">● </t>
    </r>
    <r>
      <rPr>
        <sz val="11"/>
        <color theme="1"/>
        <rFont val="Calibri"/>
        <family val="2"/>
        <scheme val="minor"/>
      </rPr>
      <t>Sensibilización del SGI
● Metrología
● Formación de auditores</t>
    </r>
  </si>
  <si>
    <t>11.6</t>
  </si>
  <si>
    <t>Acompañar en el diseño del curso de Gestión contractual, supervisión e interventoría</t>
  </si>
  <si>
    <t>Curso de gestión contractual implementado</t>
  </si>
  <si>
    <t>GIT Planificación y Gestión Integral - Equipo SGI
GIT Contratación</t>
  </si>
  <si>
    <t>De acuerdo con la disponibilidad de la Secretaria Genneral</t>
  </si>
  <si>
    <t>Coordinar la maratón de SNC</t>
  </si>
  <si>
    <t xml:space="preserve">Consolidación de informes de SNC (febrero) ( se realizó sesión de socialización de las SNC con los enlaces  del SGI el día 07  de marzo 2022 , con la particiapación de 30 servidores públicos , evidencia según memorando 090-MEM2203-2008. Memorando solicitando a los jefes la realización de la Cuarta maratón salidas no conformes, según memorando 090–MEM2203–2055, 10/03/2022. </t>
  </si>
  <si>
    <t>Seguimiento 1: último cuatrimestre de 2021 (enero)( Seguimiento al plan de mejoramiento del SGI, correspondiente al cuatrimestre N° 03 de 2020 y Seguimiento MIPG, según memorando 090-MEM2201-594, 31/01/2022).</t>
  </si>
  <si>
    <t>Seguimiento 2: primer cuatrimestre de 2022 (mayo)</t>
  </si>
  <si>
    <t>Seguimiento 3: segundo cuatrimestre de 2022 (septiembre)</t>
  </si>
  <si>
    <t>Llanedt Rosa Martínez Ruíz</t>
  </si>
  <si>
    <t>Documento</t>
  </si>
  <si>
    <t>Ficha de indicador de estructura</t>
  </si>
  <si>
    <t>Marlo Flórez</t>
  </si>
  <si>
    <t>Ficha de indicador de proceso</t>
  </si>
  <si>
    <t>Ficha de indicador de resultado</t>
  </si>
  <si>
    <t>Plan de emergencias ambientales</t>
  </si>
  <si>
    <t>Actualización mapa de riesgos</t>
  </si>
  <si>
    <t>Política de gestión de riesgos</t>
  </si>
  <si>
    <t>Presentación mapa de procesos</t>
  </si>
  <si>
    <t>Análisis PQRS Recurrencia y servicio</t>
  </si>
  <si>
    <t>Procedimiento Actualizacion Medios Internos</t>
  </si>
  <si>
    <t>María C</t>
  </si>
  <si>
    <t>Procedimiento diseño y publicidad</t>
  </si>
  <si>
    <t>procedimiento apoyo de comunicaciones a contratos y convenios</t>
  </si>
  <si>
    <t>Eliana y María C</t>
  </si>
  <si>
    <t>Observatorio conflictos ambientales</t>
  </si>
  <si>
    <t>Eliana</t>
  </si>
  <si>
    <t>Procedimiento de concertación de POT</t>
  </si>
  <si>
    <t>Procedimiento de Caza</t>
  </si>
  <si>
    <t>Víctor</t>
  </si>
  <si>
    <t>Procedimiento de Jardin Botanico</t>
  </si>
  <si>
    <t>Procedimiento de zoologicos</t>
  </si>
  <si>
    <t>Protocolo de emergencias en fauna</t>
  </si>
  <si>
    <t>Protocolo de eutanasia</t>
  </si>
  <si>
    <t>Protocolo de liberación</t>
  </si>
  <si>
    <t>Protocolo ingreso  hogar de paso final  </t>
  </si>
  <si>
    <t>Protocolo felinos</t>
  </si>
  <si>
    <t>Bodega Respel</t>
  </si>
  <si>
    <t>Protocolo de atención al ciudadano</t>
  </si>
  <si>
    <t xml:space="preserve">Formato Presentación Informes Finales Memoria Institucional Bibliográfica </t>
  </si>
  <si>
    <t>Mapa de procesos CAR</t>
  </si>
  <si>
    <t>Siglas</t>
  </si>
  <si>
    <t>Acompañante</t>
  </si>
  <si>
    <t>n.° Corantioquia</t>
  </si>
  <si>
    <t>Planeación organizacional</t>
  </si>
  <si>
    <t>PPO</t>
  </si>
  <si>
    <t>María Cristina</t>
  </si>
  <si>
    <t>Gestión del conocimiento y la innovación</t>
  </si>
  <si>
    <t>GCI</t>
  </si>
  <si>
    <t>Eliana Gómez</t>
  </si>
  <si>
    <t>Gestión de las comunicaciones</t>
  </si>
  <si>
    <t>GDC</t>
  </si>
  <si>
    <t>Planeación de territorios sostenibles</t>
  </si>
  <si>
    <t>PTS</t>
  </si>
  <si>
    <t>PAC</t>
  </si>
  <si>
    <t>Administración de los recursos naturales renovables</t>
  </si>
  <si>
    <t>ARN</t>
  </si>
  <si>
    <t xml:space="preserve">Marlo Giovanny </t>
  </si>
  <si>
    <t>Muestreo y análisis de laboratorio</t>
  </si>
  <si>
    <t>MAL</t>
  </si>
  <si>
    <t>Participación, diversidad étnica y Cultura Ambiental</t>
  </si>
  <si>
    <t>PEC</t>
  </si>
  <si>
    <t>Gestión de territorios sostenibles</t>
  </si>
  <si>
    <t>GTS</t>
  </si>
  <si>
    <t>Gestión del talento humano</t>
  </si>
  <si>
    <t>GTH</t>
  </si>
  <si>
    <t>Gestión de la información</t>
  </si>
  <si>
    <t>PGI</t>
  </si>
  <si>
    <t>Gestión de bienes y servicios</t>
  </si>
  <si>
    <t>PGB</t>
  </si>
  <si>
    <t>Gestión de TIC</t>
  </si>
  <si>
    <t>TIC</t>
  </si>
  <si>
    <t>Gestión financiera</t>
  </si>
  <si>
    <t>PGF</t>
  </si>
  <si>
    <t>Gestión contractual</t>
  </si>
  <si>
    <t>PGC</t>
  </si>
  <si>
    <t>Gestión jurídica</t>
  </si>
  <si>
    <t>PGJ</t>
  </si>
  <si>
    <t>Evaluación independiente</t>
  </si>
  <si>
    <t>PEI</t>
  </si>
  <si>
    <t>Mejoramiento continuo</t>
  </si>
  <si>
    <t>PMC</t>
  </si>
  <si>
    <t>Dependencia</t>
  </si>
  <si>
    <t>GIT</t>
  </si>
  <si>
    <t>Acompañante SGI</t>
  </si>
  <si>
    <t xml:space="preserve">Dirección General </t>
  </si>
  <si>
    <t>Oficina Asesora de Comunicaciones</t>
  </si>
  <si>
    <t>Oficina de Control Interno</t>
  </si>
  <si>
    <t>Oficina Territorial Aburrá Norte</t>
  </si>
  <si>
    <t>Oficina Territorial Aburrá Sur</t>
  </si>
  <si>
    <t>Oficina Territorial Cartama</t>
  </si>
  <si>
    <t>Oficina Territorial Citará</t>
  </si>
  <si>
    <t>Oficina Territorial Hevéxicos</t>
  </si>
  <si>
    <t>Oficina Territorial Panzenú</t>
  </si>
  <si>
    <t>Oficina Territorial Tahamíes</t>
  </si>
  <si>
    <t xml:space="preserve">Oficina Territorial Zenufaná </t>
  </si>
  <si>
    <t>Secretaria General</t>
  </si>
  <si>
    <t>Subdirección Administrativa y Financiera</t>
  </si>
  <si>
    <t>Subdirección de Ecosistemas</t>
  </si>
  <si>
    <t>Subdirección de Gestión Ambiental</t>
  </si>
  <si>
    <t>Subdirección de Participación y Cultura Ambiental</t>
  </si>
  <si>
    <t xml:space="preserve">Subdirección de Planeación </t>
  </si>
  <si>
    <t>Subdirección de Sostenibilidad y Gestión Territorial</t>
  </si>
  <si>
    <t>Oficina Jurídico Ambiental</t>
  </si>
  <si>
    <t>OT</t>
  </si>
  <si>
    <t>María C.</t>
  </si>
  <si>
    <t>Tahamies</t>
  </si>
  <si>
    <t>Hevexicos</t>
  </si>
  <si>
    <t>Eliana G.</t>
  </si>
  <si>
    <t>Marlo F.</t>
  </si>
  <si>
    <t>Modelos</t>
  </si>
  <si>
    <t>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</si>
</sst>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5">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sz val="10"/>
      <name val="Arial"/>
      <family val="2"/>
    </font>
    <font>
      <b/>
      <sz val="8"/>
      <color theme="1"/>
      <name val="Calibri"/>
      <family val="2"/>
      <scheme val="minor"/>
    </font>
    <font>
      <sz val="8"/>
      <color theme="1"/>
      <name val="Calibri"/>
      <family val="2"/>
      <scheme val="minor"/>
    </font>
    <font>
      <sz val="11"/>
      <color theme="0"/>
      <name val="Calibri"/>
      <family val="2"/>
      <scheme val="minor"/>
    </font>
    <font>
      <sz val="11"/>
      <color theme="1"/>
      <name val="Calibri"/>
      <family val="2"/>
      <scheme val="minor"/>
    </font>
    <font>
      <u/>
      <sz val="11"/>
      <color theme="10"/>
      <name val="Calibri"/>
      <family val="2"/>
      <scheme val="minor"/>
    </font>
    <font>
      <sz val="11"/>
      <color theme="10"/>
      <name val="Calibri"/>
      <family val="2"/>
      <scheme val="minor"/>
    </font>
    <font>
      <sz val="8"/>
      <color theme="0"/>
      <name val="Calibri"/>
      <family val="2"/>
      <scheme val="minor"/>
    </font>
    <font>
      <b/>
      <sz val="8"/>
      <color theme="0"/>
      <name val="Calibri"/>
      <family val="2"/>
      <scheme val="minor"/>
    </font>
    <font>
      <b/>
      <sz val="8"/>
      <color theme="1"/>
      <name val="Arial"/>
      <family val="2"/>
    </font>
    <font>
      <sz val="10"/>
      <color theme="1"/>
      <name val="Arial"/>
      <family val="2"/>
    </font>
    <font>
      <sz val="8"/>
      <color theme="1"/>
      <name val="Arial"/>
      <family val="2"/>
    </font>
    <font>
      <sz val="10"/>
      <color theme="1"/>
      <name val="Calibri"/>
      <family val="2"/>
      <scheme val="minor"/>
    </font>
    <font>
      <b/>
      <sz val="10"/>
      <color theme="1"/>
      <name val="Calibri"/>
      <family val="2"/>
      <scheme val="minor"/>
    </font>
    <font>
      <sz val="9"/>
      <color theme="1"/>
      <name val="Calibri"/>
      <family val="2"/>
      <scheme val="minor"/>
    </font>
    <font>
      <sz val="9"/>
      <color theme="1"/>
      <name val="Calibri"/>
      <family val="2"/>
    </font>
    <font>
      <sz val="10"/>
      <color theme="1"/>
      <name val="Calibri"/>
      <family val="2"/>
    </font>
    <font>
      <sz val="11"/>
      <color rgb="FFFF0000"/>
      <name val="Calibri"/>
      <family val="2"/>
      <scheme val="minor"/>
    </font>
    <font>
      <sz val="11"/>
      <color theme="1"/>
      <name val="Calibri"/>
      <family val="2"/>
    </font>
    <font>
      <sz val="15.4"/>
      <color theme="1"/>
      <name val="Calibri"/>
      <family val="2"/>
    </font>
    <font>
      <sz val="9"/>
      <color indexed="81"/>
      <name val="Tahoma"/>
      <charset val="1"/>
    </font>
  </fonts>
  <fills count="1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rgb="FFCCFF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8" fillId="0" borderId="0" applyFont="0" applyFill="0" applyBorder="0" applyAlignment="0" applyProtection="0"/>
    <xf numFmtId="0" fontId="9" fillId="0" borderId="0" applyNumberFormat="0" applyFill="0" applyBorder="0" applyAlignment="0" applyProtection="0"/>
  </cellStyleXfs>
  <cellXfs count="139">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horizontal="centerContinuous" vertical="center" wrapText="1"/>
    </xf>
    <xf numFmtId="0" fontId="0" fillId="0" borderId="0" xfId="0" applyAlignment="1">
      <alignment horizontal="centerContinuous"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3" fillId="0" borderId="13" xfId="0" applyFont="1" applyBorder="1" applyAlignment="1">
      <alignment horizontal="left" vertical="center" wrapText="1"/>
    </xf>
    <xf numFmtId="0" fontId="0" fillId="0" borderId="14" xfId="0" applyBorder="1" applyAlignment="1">
      <alignment horizontal="left" vertical="center" wrapText="1"/>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3" fillId="3" borderId="1" xfId="0" applyFont="1" applyFill="1" applyBorder="1"/>
    <xf numFmtId="9"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0" fillId="5" borderId="1" xfId="0"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9" fontId="5" fillId="5"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left" vertical="center" wrapText="1"/>
    </xf>
    <xf numFmtId="0" fontId="0" fillId="7" borderId="1" xfId="0" applyFill="1" applyBorder="1" applyAlignment="1">
      <alignment horizontal="center" vertical="center" wrapText="1"/>
    </xf>
    <xf numFmtId="9" fontId="0" fillId="0" borderId="1" xfId="1" applyFont="1" applyBorder="1" applyAlignment="1">
      <alignment horizontal="center" vertical="center" wrapText="1"/>
    </xf>
    <xf numFmtId="9" fontId="0" fillId="7" borderId="1" xfId="0" applyNumberFormat="1" applyFill="1" applyBorder="1" applyAlignment="1">
      <alignment horizontal="center" vertical="center" wrapText="1"/>
    </xf>
    <xf numFmtId="0" fontId="0" fillId="0" borderId="0" xfId="0" applyAlignment="1">
      <alignment horizontal="left" vertical="center" wrapText="1"/>
    </xf>
    <xf numFmtId="0" fontId="3" fillId="5" borderId="1" xfId="0" applyFont="1" applyFill="1" applyBorder="1" applyAlignment="1">
      <alignment horizontal="left" vertical="center" wrapText="1"/>
    </xf>
    <xf numFmtId="0" fontId="0" fillId="7" borderId="1" xfId="0" applyFill="1" applyBorder="1" applyAlignment="1">
      <alignment horizontal="left" vertical="center" wrapText="1"/>
    </xf>
    <xf numFmtId="0" fontId="10" fillId="0" borderId="1" xfId="2" applyFont="1" applyBorder="1" applyAlignment="1">
      <alignment horizontal="center" vertical="center" wrapText="1"/>
    </xf>
    <xf numFmtId="0" fontId="3" fillId="7" borderId="1" xfId="0"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9" fontId="3" fillId="5" borderId="1" xfId="1" applyFont="1" applyFill="1" applyBorder="1" applyAlignment="1">
      <alignment horizontal="center" vertical="center" wrapText="1"/>
    </xf>
    <xf numFmtId="0" fontId="11" fillId="6" borderId="1"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5" fillId="9" borderId="1" xfId="0" applyFont="1" applyFill="1" applyBorder="1"/>
    <xf numFmtId="0" fontId="15" fillId="3" borderId="1" xfId="0" applyFont="1" applyFill="1" applyBorder="1"/>
    <xf numFmtId="0" fontId="15" fillId="2" borderId="1" xfId="0" applyFont="1" applyFill="1" applyBorder="1"/>
    <xf numFmtId="0" fontId="15" fillId="10" borderId="1" xfId="0" applyFont="1" applyFill="1" applyBorder="1"/>
    <xf numFmtId="0" fontId="14" fillId="9" borderId="1" xfId="0" applyFont="1" applyFill="1" applyBorder="1" applyAlignment="1">
      <alignment vertical="center" wrapText="1"/>
    </xf>
    <xf numFmtId="0" fontId="14" fillId="10" borderId="1" xfId="0" applyFont="1" applyFill="1" applyBorder="1" applyAlignment="1">
      <alignment vertical="center" wrapText="1"/>
    </xf>
    <xf numFmtId="0" fontId="14" fillId="2" borderId="1" xfId="0" applyFont="1" applyFill="1" applyBorder="1" applyAlignment="1">
      <alignment vertical="center" wrapText="1"/>
    </xf>
    <xf numFmtId="0" fontId="14" fillId="3" borderId="1" xfId="0" applyFont="1" applyFill="1" applyBorder="1" applyAlignment="1">
      <alignment vertical="center" wrapText="1"/>
    </xf>
    <xf numFmtId="0" fontId="4" fillId="3" borderId="1" xfId="0" applyFont="1" applyFill="1" applyBorder="1" applyAlignment="1">
      <alignment vertical="center" wrapText="1"/>
    </xf>
    <xf numFmtId="0" fontId="0" fillId="0" borderId="1" xfId="0" applyBorder="1"/>
    <xf numFmtId="0" fontId="3" fillId="4" borderId="1" xfId="0" applyFont="1" applyFill="1" applyBorder="1"/>
    <xf numFmtId="0" fontId="0" fillId="12" borderId="1" xfId="0" applyFill="1" applyBorder="1"/>
    <xf numFmtId="0" fontId="0" fillId="11" borderId="1" xfId="0" applyFill="1" applyBorder="1"/>
    <xf numFmtId="0" fontId="0" fillId="13" borderId="0" xfId="0" applyFill="1"/>
    <xf numFmtId="0" fontId="0" fillId="12" borderId="0" xfId="0" applyFill="1"/>
    <xf numFmtId="0" fontId="0" fillId="14" borderId="0" xfId="0" applyFill="1"/>
    <xf numFmtId="0" fontId="0" fillId="15" borderId="0" xfId="0" applyFill="1"/>
    <xf numFmtId="0" fontId="3" fillId="0" borderId="0" xfId="0" applyFont="1"/>
    <xf numFmtId="0" fontId="3" fillId="0" borderId="1" xfId="0" applyFont="1" applyBorder="1" applyAlignment="1">
      <alignment horizontal="center" vertical="center"/>
    </xf>
    <xf numFmtId="0" fontId="16" fillId="0" borderId="1" xfId="0" applyFont="1" applyBorder="1" applyAlignment="1">
      <alignment horizontal="justify" vertical="center" wrapText="1"/>
    </xf>
    <xf numFmtId="0" fontId="0" fillId="16" borderId="1" xfId="0" applyFill="1" applyBorder="1" applyAlignment="1">
      <alignment horizontal="center" vertical="center" wrapText="1"/>
    </xf>
    <xf numFmtId="0" fontId="18" fillId="16" borderId="1" xfId="0" applyFont="1" applyFill="1" applyBorder="1" applyAlignment="1">
      <alignment horizontal="left" vertical="center" wrapText="1"/>
    </xf>
    <xf numFmtId="0" fontId="16" fillId="0" borderId="1" xfId="0" applyFont="1" applyBorder="1" applyAlignment="1">
      <alignment horizontal="left" vertical="center" wrapText="1"/>
    </xf>
    <xf numFmtId="0" fontId="3" fillId="0" borderId="12" xfId="0" applyFont="1" applyBorder="1" applyAlignment="1">
      <alignment horizontal="center" vertical="center" wrapText="1"/>
    </xf>
    <xf numFmtId="0" fontId="0" fillId="0" borderId="11" xfId="0" applyBorder="1" applyAlignment="1">
      <alignment vertical="center" wrapText="1"/>
    </xf>
    <xf numFmtId="0" fontId="0" fillId="0" borderId="11" xfId="0"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8" xfId="0" applyBorder="1" applyAlignment="1">
      <alignment vertical="center" wrapText="1"/>
    </xf>
    <xf numFmtId="0" fontId="0" fillId="5" borderId="10" xfId="0" applyFill="1" applyBorder="1" applyAlignment="1">
      <alignment horizontal="center" vertical="center" wrapText="1"/>
    </xf>
    <xf numFmtId="0" fontId="0" fillId="0" borderId="10" xfId="0" applyBorder="1" applyAlignment="1">
      <alignment horizontal="center" vertical="center" wrapText="1"/>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16" fillId="0" borderId="8" xfId="0" applyFont="1" applyBorder="1" applyAlignment="1">
      <alignment horizontal="justify" vertical="center" wrapText="1"/>
    </xf>
    <xf numFmtId="0" fontId="0" fillId="0" borderId="8" xfId="0" applyBorder="1" applyAlignment="1">
      <alignment horizontal="center" vertical="center" wrapText="1"/>
    </xf>
    <xf numFmtId="0" fontId="0" fillId="16" borderId="8" xfId="0" applyFill="1" applyBorder="1" applyAlignment="1">
      <alignment horizontal="center" vertical="center" wrapText="1"/>
    </xf>
    <xf numFmtId="0" fontId="18" fillId="16" borderId="8" xfId="0" applyFont="1" applyFill="1" applyBorder="1" applyAlignment="1">
      <alignment horizontal="left" vertical="center" wrapText="1"/>
    </xf>
    <xf numFmtId="0" fontId="16" fillId="0" borderId="8" xfId="0" applyFont="1" applyBorder="1" applyAlignment="1">
      <alignment horizontal="left" vertical="center" wrapText="1"/>
    </xf>
    <xf numFmtId="0" fontId="3" fillId="0" borderId="8" xfId="0" applyFont="1"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9" fontId="6" fillId="0" borderId="13"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1" fillId="6" borderId="13" xfId="0" applyFont="1" applyFill="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left" vertical="center" wrapText="1"/>
    </xf>
    <xf numFmtId="0" fontId="0" fillId="0" borderId="2" xfId="0" applyBorder="1" applyAlignment="1">
      <alignment horizontal="center" vertical="center" wrapText="1"/>
    </xf>
    <xf numFmtId="0" fontId="3" fillId="0" borderId="14" xfId="0" applyFont="1" applyBorder="1" applyAlignment="1">
      <alignment horizontal="center" vertical="center" wrapText="1"/>
    </xf>
    <xf numFmtId="0" fontId="9" fillId="0" borderId="1" xfId="2" applyBorder="1" applyAlignment="1">
      <alignment horizontal="left" vertical="center" wrapText="1"/>
    </xf>
    <xf numFmtId="0" fontId="0" fillId="15" borderId="1" xfId="0" applyFill="1" applyBorder="1" applyAlignment="1">
      <alignment horizontal="center" vertical="center" wrapText="1"/>
    </xf>
    <xf numFmtId="0" fontId="0" fillId="0" borderId="1" xfId="0" applyBorder="1" applyAlignment="1">
      <alignment horizontal="justify" vertical="center" wrapText="1"/>
    </xf>
    <xf numFmtId="0" fontId="0" fillId="7" borderId="1" xfId="0" applyFill="1" applyBorder="1" applyAlignment="1">
      <alignment horizontal="justify" vertical="center" wrapText="1"/>
    </xf>
    <xf numFmtId="0" fontId="0" fillId="0" borderId="0" xfId="0" applyAlignment="1">
      <alignment horizontal="justify" vertical="center" wrapText="1"/>
    </xf>
    <xf numFmtId="0" fontId="0" fillId="5" borderId="1" xfId="0" applyFill="1" applyBorder="1" applyAlignment="1">
      <alignment horizontal="justify" vertical="center" wrapText="1"/>
    </xf>
    <xf numFmtId="0" fontId="3" fillId="5"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7" borderId="1" xfId="0" applyFont="1" applyFill="1" applyBorder="1" applyAlignment="1">
      <alignment horizontal="justify" vertical="center" wrapText="1"/>
    </xf>
    <xf numFmtId="0" fontId="3" fillId="0" borderId="0" xfId="0" applyFont="1" applyAlignment="1">
      <alignment horizontal="justify" vertical="center" wrapText="1"/>
    </xf>
    <xf numFmtId="0" fontId="0" fillId="0" borderId="8" xfId="0" applyBorder="1" applyAlignment="1">
      <alignment horizontal="justify" vertical="center" wrapText="1"/>
    </xf>
    <xf numFmtId="0" fontId="19" fillId="16" borderId="8" xfId="0" applyFont="1" applyFill="1" applyBorder="1" applyAlignment="1">
      <alignment horizontal="left" vertical="center" wrapText="1"/>
    </xf>
    <xf numFmtId="0" fontId="11" fillId="0" borderId="1" xfId="0" applyFont="1" applyBorder="1" applyAlignment="1">
      <alignment horizontal="center" vertical="center" wrapText="1"/>
    </xf>
    <xf numFmtId="9" fontId="0" fillId="0" borderId="1" xfId="1"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10" xfId="0" applyFont="1" applyBorder="1" applyAlignment="1">
      <alignment horizontal="center" vertical="center" wrapText="1"/>
    </xf>
    <xf numFmtId="9" fontId="3" fillId="0" borderId="1" xfId="1" applyFont="1" applyFill="1" applyBorder="1" applyAlignment="1">
      <alignment horizontal="center" vertical="center" wrapText="1"/>
    </xf>
    <xf numFmtId="0" fontId="22" fillId="16" borderId="8" xfId="0" applyFont="1" applyFill="1" applyBorder="1" applyAlignment="1">
      <alignment horizontal="justify" vertical="center" wrapText="1"/>
    </xf>
    <xf numFmtId="0" fontId="18" fillId="0" borderId="8" xfId="0" applyFont="1" applyBorder="1" applyAlignment="1">
      <alignment horizontal="left" vertical="center" wrapText="1"/>
    </xf>
    <xf numFmtId="0" fontId="10" fillId="0" borderId="1" xfId="2"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6" fillId="15" borderId="1" xfId="0" applyFont="1" applyFill="1" applyBorder="1" applyAlignment="1">
      <alignment horizontal="center" vertical="center" wrapText="1"/>
    </xf>
    <xf numFmtId="0" fontId="6" fillId="15" borderId="1"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0" fillId="0" borderId="11"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1" xfId="0" applyBorder="1" applyAlignment="1">
      <alignment vertical="center" wrapText="1"/>
    </xf>
    <xf numFmtId="0" fontId="0" fillId="0" borderId="11" xfId="0" applyBorder="1" applyAlignment="1">
      <alignment horizontal="center" vertical="center" wrapText="1"/>
    </xf>
    <xf numFmtId="0" fontId="0" fillId="0" borderId="12" xfId="0" applyBorder="1" applyAlignment="1">
      <alignment vertical="center" wrapText="1"/>
    </xf>
    <xf numFmtId="164" fontId="0" fillId="0" borderId="1" xfId="0" applyNumberFormat="1" applyBorder="1" applyAlignment="1">
      <alignment horizontal="center" vertical="center" wrapText="1"/>
    </xf>
  </cellXfs>
  <cellStyles count="3">
    <cellStyle name="Hipervínculo" xfId="2" builtinId="8"/>
    <cellStyle name="Normal" xfId="0" builtinId="0"/>
    <cellStyle name="Porcentaje" xfId="1" builtinId="5"/>
  </cellStyles>
  <dxfs count="15">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0"/>
        <name val="Calibri"/>
        <scheme val="minor"/>
      </font>
      <fill>
        <patternFill patternType="solid">
          <fgColor indexed="64"/>
          <bgColor theme="1"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82187</xdr:colOff>
      <xdr:row>0</xdr:row>
      <xdr:rowOff>142875</xdr:rowOff>
    </xdr:from>
    <xdr:to>
      <xdr:col>0</xdr:col>
      <xdr:colOff>819777</xdr:colOff>
      <xdr:row>1</xdr:row>
      <xdr:rowOff>257175</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87" y="142875"/>
          <a:ext cx="737590" cy="495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82187</xdr:colOff>
      <xdr:row>0</xdr:row>
      <xdr:rowOff>142875</xdr:rowOff>
    </xdr:from>
    <xdr:to>
      <xdr:col>0</xdr:col>
      <xdr:colOff>819777</xdr:colOff>
      <xdr:row>1</xdr:row>
      <xdr:rowOff>257175</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87" y="142875"/>
          <a:ext cx="737590" cy="4953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82187</xdr:colOff>
      <xdr:row>0</xdr:row>
      <xdr:rowOff>142875</xdr:rowOff>
    </xdr:from>
    <xdr:to>
      <xdr:col>0</xdr:col>
      <xdr:colOff>819777</xdr:colOff>
      <xdr:row>1</xdr:row>
      <xdr:rowOff>257175</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87" y="142875"/>
          <a:ext cx="737590" cy="4953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923925</xdr:colOff>
      <xdr:row>1</xdr:row>
      <xdr:rowOff>361950</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885825" cy="71437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6:Q96" totalsRowShown="0" headerRowDxfId="14" headerRowBorderDxfId="12" tableBorderDxfId="13">
  <autoFilter ref="A6:Q96" xr:uid="{00000000-0009-0000-0100-000001000000}"/>
  <tableColumns count="17">
    <tableColumn id="1" xr3:uid="{00000000-0010-0000-0000-000001000000}" name="Componente" dataDxfId="11"/>
    <tableColumn id="2" xr3:uid="{00000000-0010-0000-0000-000002000000}" name="No."/>
    <tableColumn id="3" xr3:uid="{00000000-0010-0000-0000-000003000000}" name="Actividades"/>
    <tableColumn id="4" xr3:uid="{00000000-0010-0000-0000-000004000000}" name="Metas" dataDxfId="10"/>
    <tableColumn id="5" xr3:uid="{00000000-0010-0000-0000-000005000000}" name="Responsable" dataDxfId="9"/>
    <tableColumn id="6" xr3:uid="{00000000-0010-0000-0000-000006000000}" name="Trimestre I"/>
    <tableColumn id="7" xr3:uid="{00000000-0010-0000-0000-000007000000}" name="Trimestre II"/>
    <tableColumn id="8" xr3:uid="{00000000-0010-0000-0000-000008000000}" name="Trimestre III"/>
    <tableColumn id="9" xr3:uid="{00000000-0010-0000-0000-000009000000}" name="Trimestre IV" dataDxfId="8"/>
    <tableColumn id="10" xr3:uid="{00000000-0010-0000-0000-00000A000000}" name="Seguimiento Trimestre I" dataDxfId="7"/>
    <tableColumn id="11" xr3:uid="{00000000-0010-0000-0000-00000B000000}" name="Seguimiento Trimestre II" dataDxfId="6"/>
    <tableColumn id="12" xr3:uid="{00000000-0010-0000-0000-00000C000000}" name="Seguimiento Trimestre III" dataDxfId="5"/>
    <tableColumn id="13" xr3:uid="{00000000-0010-0000-0000-00000D000000}" name="Seguimiento Trimestre IV" dataDxfId="4"/>
    <tableColumn id="14" xr3:uid="{00000000-0010-0000-0000-00000E000000}" name="% cumplimiento de la meta de las actividades" dataDxfId="3"/>
    <tableColumn id="15" xr3:uid="{00000000-0010-0000-0000-00000F000000}" name="Qué se logró" dataDxfId="2"/>
    <tableColumn id="16" xr3:uid="{00000000-0010-0000-0000-000010000000}" name="Lo que quedó pendiente" dataDxfId="1"/>
    <tableColumn id="17" xr3:uid="{00000000-0010-0000-0000-000011000000}" name="Observaciones"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8"/>
  <sheetViews>
    <sheetView showGridLines="0" zoomScaleNormal="100" zoomScaleSheetLayoutView="140" workbookViewId="0">
      <pane xSplit="3" ySplit="6" topLeftCell="D7" activePane="bottomRight" state="frozen"/>
      <selection pane="bottomRight" activeCell="C22" sqref="C22"/>
      <selection pane="bottomLeft" activeCell="A7" sqref="A7"/>
      <selection pane="topRight" activeCell="D1" sqref="D1"/>
    </sheetView>
  </sheetViews>
  <sheetFormatPr defaultColWidth="11.42578125" defaultRowHeight="15" outlineLevelRow="1"/>
  <cols>
    <col min="1" max="1" width="13.28515625" style="2" customWidth="1"/>
    <col min="2" max="2" width="8.5703125" style="1" customWidth="1"/>
    <col min="3" max="3" width="52.42578125" style="2" customWidth="1"/>
    <col min="4" max="4" width="11.28515625" style="2" customWidth="1"/>
    <col min="5" max="5" width="21.140625" style="2" customWidth="1"/>
    <col min="6" max="6" width="10.140625" style="1" customWidth="1"/>
    <col min="7" max="7" width="10.140625" style="1" bestFit="1" customWidth="1"/>
    <col min="8" max="8" width="9.42578125" style="1" customWidth="1"/>
    <col min="9" max="9" width="11.5703125" style="1" customWidth="1"/>
    <col min="10" max="11" width="12.5703125" style="2" customWidth="1"/>
    <col min="12" max="13" width="12.5703125" style="1" customWidth="1"/>
    <col min="14" max="14" width="17.85546875" style="1" customWidth="1"/>
    <col min="15" max="15" width="17.7109375" style="2" customWidth="1"/>
    <col min="16" max="16384" width="11.42578125" style="2"/>
  </cols>
  <sheetData>
    <row r="1" spans="1:15" ht="30" customHeight="1">
      <c r="A1" s="15"/>
      <c r="B1" s="126" t="s">
        <v>0</v>
      </c>
      <c r="C1" s="127"/>
      <c r="D1" s="127"/>
      <c r="E1" s="127"/>
      <c r="F1" s="127"/>
      <c r="G1" s="127"/>
      <c r="H1" s="127"/>
      <c r="I1" s="127"/>
      <c r="J1" s="127"/>
      <c r="K1" s="127"/>
      <c r="L1" s="127"/>
      <c r="M1" s="127"/>
      <c r="N1" s="128"/>
      <c r="O1" s="17" t="s">
        <v>1</v>
      </c>
    </row>
    <row r="2" spans="1:15" ht="30" customHeight="1">
      <c r="A2" s="16"/>
      <c r="B2" s="129" t="s">
        <v>2</v>
      </c>
      <c r="C2" s="130"/>
      <c r="D2" s="130"/>
      <c r="E2" s="130"/>
      <c r="F2" s="130"/>
      <c r="G2" s="130"/>
      <c r="H2" s="130"/>
      <c r="I2" s="130"/>
      <c r="J2" s="130"/>
      <c r="K2" s="130"/>
      <c r="L2" s="130"/>
      <c r="M2" s="130"/>
      <c r="N2" s="131"/>
      <c r="O2" s="18" t="s">
        <v>3</v>
      </c>
    </row>
    <row r="3" spans="1:15" ht="6" customHeight="1">
      <c r="B3" s="10"/>
      <c r="C3" s="10"/>
      <c r="D3" s="10"/>
      <c r="E3" s="10"/>
      <c r="F3" s="10"/>
      <c r="G3" s="10"/>
      <c r="H3" s="10"/>
      <c r="I3" s="10"/>
      <c r="J3" s="10"/>
      <c r="K3" s="10"/>
      <c r="L3" s="10"/>
      <c r="M3" s="10"/>
      <c r="N3" s="10"/>
      <c r="O3" s="10"/>
    </row>
    <row r="4" spans="1:15" ht="32.25" customHeight="1">
      <c r="A4" s="11" t="s">
        <v>4</v>
      </c>
      <c r="B4" s="133"/>
      <c r="C4" s="134"/>
      <c r="D4" s="121" t="s">
        <v>5</v>
      </c>
      <c r="E4" s="122"/>
      <c r="F4" s="135"/>
      <c r="G4" s="135"/>
      <c r="H4" s="12" t="s">
        <v>6</v>
      </c>
      <c r="I4" s="123" t="s">
        <v>7</v>
      </c>
      <c r="J4" s="124"/>
      <c r="K4" s="124"/>
      <c r="L4" s="124"/>
      <c r="M4" s="124"/>
      <c r="N4" s="124"/>
      <c r="O4" s="125"/>
    </row>
    <row r="5" spans="1:15" ht="6" customHeight="1">
      <c r="A5" s="9"/>
    </row>
    <row r="6" spans="1:15" ht="45">
      <c r="A6" s="8" t="s">
        <v>8</v>
      </c>
      <c r="B6" s="8" t="s">
        <v>9</v>
      </c>
      <c r="C6" s="8" t="s">
        <v>10</v>
      </c>
      <c r="D6" s="8" t="s">
        <v>11</v>
      </c>
      <c r="E6" s="8" t="s">
        <v>12</v>
      </c>
      <c r="F6" s="8" t="s">
        <v>13</v>
      </c>
      <c r="G6" s="8" t="s">
        <v>14</v>
      </c>
      <c r="H6" s="8" t="s">
        <v>15</v>
      </c>
      <c r="I6" s="8" t="s">
        <v>16</v>
      </c>
      <c r="J6" s="7" t="s">
        <v>17</v>
      </c>
      <c r="K6" s="7" t="s">
        <v>18</v>
      </c>
      <c r="L6" s="7" t="s">
        <v>19</v>
      </c>
      <c r="M6" s="7" t="s">
        <v>20</v>
      </c>
      <c r="N6" s="7" t="s">
        <v>21</v>
      </c>
      <c r="O6" s="7" t="s">
        <v>22</v>
      </c>
    </row>
    <row r="7" spans="1:15" s="3" customFormat="1">
      <c r="A7" s="4"/>
      <c r="B7" s="13">
        <v>1</v>
      </c>
      <c r="C7" s="14"/>
      <c r="D7" s="4"/>
      <c r="E7" s="4"/>
      <c r="F7" s="4"/>
      <c r="G7" s="4"/>
      <c r="H7" s="4"/>
      <c r="I7" s="4"/>
      <c r="J7" s="4"/>
      <c r="K7" s="4"/>
      <c r="L7" s="4"/>
      <c r="M7" s="4"/>
      <c r="N7" s="4"/>
      <c r="O7" s="4"/>
    </row>
    <row r="8" spans="1:15" outlineLevel="1">
      <c r="A8" s="6"/>
      <c r="B8" s="6">
        <v>1.1000000000000001</v>
      </c>
      <c r="C8" s="5"/>
      <c r="D8" s="6"/>
      <c r="E8" s="6"/>
      <c r="F8" s="6"/>
      <c r="G8" s="6"/>
      <c r="H8" s="6"/>
      <c r="I8" s="6"/>
      <c r="J8" s="6"/>
      <c r="K8" s="6"/>
      <c r="L8" s="6"/>
      <c r="M8" s="6"/>
      <c r="N8" s="6"/>
      <c r="O8" s="6"/>
    </row>
    <row r="9" spans="1:15" outlineLevel="1">
      <c r="A9" s="6"/>
      <c r="B9" s="6">
        <v>1.2</v>
      </c>
      <c r="C9" s="5"/>
      <c r="D9" s="6"/>
      <c r="E9" s="6"/>
      <c r="F9" s="6"/>
      <c r="G9" s="6"/>
      <c r="H9" s="6"/>
      <c r="I9" s="6"/>
      <c r="J9" s="6"/>
      <c r="K9" s="6"/>
      <c r="L9" s="6"/>
      <c r="M9" s="6"/>
      <c r="N9" s="6"/>
      <c r="O9" s="6"/>
    </row>
    <row r="10" spans="1:15" outlineLevel="1">
      <c r="A10" s="6"/>
      <c r="B10" s="6">
        <v>1.3</v>
      </c>
      <c r="C10" s="5"/>
      <c r="D10" s="6"/>
      <c r="E10" s="6"/>
      <c r="F10" s="6"/>
      <c r="G10" s="6"/>
      <c r="H10" s="6"/>
      <c r="I10" s="6"/>
      <c r="J10" s="6"/>
      <c r="K10" s="6"/>
      <c r="L10" s="6"/>
      <c r="M10" s="6"/>
      <c r="N10" s="6"/>
      <c r="O10" s="6"/>
    </row>
    <row r="11" spans="1:15" s="3" customFormat="1" ht="16.5" customHeight="1">
      <c r="A11" s="4"/>
      <c r="B11" s="13">
        <v>2</v>
      </c>
      <c r="C11" s="14"/>
      <c r="D11" s="4"/>
      <c r="E11" s="4"/>
      <c r="F11" s="4"/>
      <c r="G11" s="4"/>
      <c r="H11" s="4"/>
      <c r="I11" s="4"/>
      <c r="J11" s="4"/>
      <c r="K11" s="4"/>
      <c r="L11" s="4"/>
      <c r="M11" s="4"/>
      <c r="N11" s="4"/>
      <c r="O11" s="4"/>
    </row>
    <row r="12" spans="1:15" ht="15.75" customHeight="1" outlineLevel="1">
      <c r="A12" s="6"/>
      <c r="B12" s="6">
        <v>2.1</v>
      </c>
      <c r="C12" s="5"/>
      <c r="D12" s="6"/>
      <c r="E12" s="6"/>
      <c r="F12" s="6"/>
      <c r="G12" s="6"/>
      <c r="H12" s="6"/>
      <c r="I12" s="6"/>
      <c r="J12" s="6"/>
      <c r="K12" s="6"/>
      <c r="L12" s="6"/>
      <c r="M12" s="6"/>
      <c r="N12" s="6"/>
      <c r="O12" s="6"/>
    </row>
    <row r="13" spans="1:15" outlineLevel="1">
      <c r="A13" s="6"/>
      <c r="B13" s="6">
        <v>2.2000000000000002</v>
      </c>
      <c r="C13" s="5"/>
      <c r="D13" s="6"/>
      <c r="E13" s="6"/>
      <c r="F13" s="6"/>
      <c r="G13" s="6"/>
      <c r="H13" s="6"/>
      <c r="I13" s="6"/>
      <c r="J13" s="6"/>
      <c r="K13" s="6"/>
      <c r="L13" s="6"/>
      <c r="M13" s="6"/>
      <c r="N13" s="6"/>
      <c r="O13" s="6"/>
    </row>
    <row r="14" spans="1:15" outlineLevel="1">
      <c r="A14" s="6"/>
      <c r="B14" s="6">
        <v>2.2999999999999998</v>
      </c>
      <c r="C14" s="5"/>
      <c r="D14" s="6"/>
      <c r="E14" s="6"/>
      <c r="F14" s="6"/>
      <c r="G14" s="6"/>
      <c r="H14" s="6"/>
      <c r="I14" s="6"/>
      <c r="J14" s="6"/>
      <c r="K14" s="6"/>
      <c r="L14" s="6"/>
      <c r="M14" s="6"/>
      <c r="N14" s="6"/>
      <c r="O14" s="6"/>
    </row>
    <row r="15" spans="1:15" s="3" customFormat="1">
      <c r="A15" s="4"/>
      <c r="B15" s="13">
        <v>3</v>
      </c>
      <c r="C15" s="14"/>
      <c r="D15" s="4"/>
      <c r="E15" s="4"/>
      <c r="F15" s="4"/>
      <c r="G15" s="4"/>
      <c r="H15" s="4"/>
      <c r="I15" s="4"/>
      <c r="J15" s="4"/>
      <c r="K15" s="4"/>
      <c r="L15" s="4"/>
      <c r="M15" s="4"/>
      <c r="N15" s="4"/>
      <c r="O15" s="4"/>
    </row>
    <row r="16" spans="1:15" ht="15.75" customHeight="1" outlineLevel="1">
      <c r="A16" s="6"/>
      <c r="B16" s="6">
        <v>3.1</v>
      </c>
      <c r="C16" s="5"/>
      <c r="D16" s="6"/>
      <c r="E16" s="6"/>
      <c r="F16" s="6"/>
      <c r="G16" s="6"/>
      <c r="H16" s="6"/>
      <c r="I16" s="6"/>
      <c r="J16" s="6"/>
      <c r="K16" s="6"/>
      <c r="L16" s="6"/>
      <c r="M16" s="6"/>
      <c r="N16" s="6"/>
      <c r="O16" s="6"/>
    </row>
    <row r="17" spans="1:15" outlineLevel="1">
      <c r="A17" s="6"/>
      <c r="B17" s="6">
        <v>3.2</v>
      </c>
      <c r="C17" s="5"/>
      <c r="D17" s="6"/>
      <c r="E17" s="6"/>
      <c r="F17" s="6"/>
      <c r="G17" s="6"/>
      <c r="H17" s="6"/>
      <c r="I17" s="6"/>
      <c r="J17" s="6"/>
      <c r="K17" s="6"/>
      <c r="L17" s="6"/>
      <c r="M17" s="6"/>
      <c r="N17" s="6"/>
      <c r="O17" s="6"/>
    </row>
    <row r="18" spans="1:15" outlineLevel="1">
      <c r="A18" s="6"/>
      <c r="B18" s="6">
        <v>3.3</v>
      </c>
      <c r="C18" s="5"/>
      <c r="D18" s="6"/>
      <c r="E18" s="6"/>
      <c r="F18" s="6"/>
      <c r="G18" s="6"/>
      <c r="H18" s="6"/>
      <c r="I18" s="6"/>
      <c r="J18" s="6"/>
      <c r="K18" s="6"/>
      <c r="L18" s="6"/>
      <c r="M18" s="6"/>
      <c r="N18" s="6"/>
      <c r="O18" s="6"/>
    </row>
    <row r="19" spans="1:15" s="3" customFormat="1">
      <c r="A19" s="4"/>
      <c r="B19" s="13">
        <v>4</v>
      </c>
      <c r="C19" s="14"/>
      <c r="D19" s="4"/>
      <c r="E19" s="4"/>
      <c r="F19" s="4"/>
      <c r="G19" s="4"/>
      <c r="H19" s="4"/>
      <c r="I19" s="4"/>
      <c r="J19" s="4"/>
      <c r="K19" s="4"/>
      <c r="L19" s="4"/>
      <c r="M19" s="4"/>
      <c r="N19" s="4"/>
      <c r="O19" s="4"/>
    </row>
    <row r="20" spans="1:15" outlineLevel="1">
      <c r="A20" s="6"/>
      <c r="B20" s="6">
        <v>4.0999999999999996</v>
      </c>
      <c r="C20" s="5"/>
      <c r="D20" s="6"/>
      <c r="E20" s="6"/>
      <c r="F20" s="6"/>
      <c r="G20" s="6"/>
      <c r="H20" s="6"/>
      <c r="I20" s="6"/>
      <c r="J20" s="6"/>
      <c r="K20" s="6"/>
      <c r="L20" s="6"/>
      <c r="M20" s="6"/>
      <c r="N20" s="6"/>
      <c r="O20" s="6"/>
    </row>
    <row r="21" spans="1:15" outlineLevel="1">
      <c r="A21" s="6"/>
      <c r="B21" s="6">
        <v>4.2</v>
      </c>
      <c r="C21" s="5"/>
      <c r="D21" s="6"/>
      <c r="E21" s="6"/>
      <c r="F21" s="6"/>
      <c r="G21" s="6"/>
      <c r="H21" s="6"/>
      <c r="I21" s="6"/>
      <c r="J21" s="6"/>
      <c r="K21" s="6"/>
      <c r="L21" s="6"/>
      <c r="M21" s="6"/>
      <c r="N21" s="6"/>
      <c r="O21" s="6"/>
    </row>
    <row r="22" spans="1:15" outlineLevel="1">
      <c r="A22" s="6"/>
      <c r="B22" s="6">
        <v>4.3</v>
      </c>
      <c r="C22" s="5"/>
      <c r="D22" s="6"/>
      <c r="E22" s="6"/>
      <c r="F22" s="6"/>
      <c r="G22" s="6"/>
      <c r="H22" s="6"/>
      <c r="I22" s="6"/>
      <c r="J22" s="6"/>
      <c r="K22" s="6"/>
      <c r="L22" s="6"/>
      <c r="M22" s="6"/>
      <c r="N22" s="6"/>
      <c r="O22" s="6"/>
    </row>
    <row r="23" spans="1:15" s="3" customFormat="1">
      <c r="A23" s="4"/>
      <c r="B23" s="13">
        <v>5</v>
      </c>
      <c r="C23" s="14"/>
      <c r="D23" s="4"/>
      <c r="E23" s="4"/>
      <c r="F23" s="4"/>
      <c r="G23" s="4"/>
      <c r="H23" s="4"/>
      <c r="I23" s="4"/>
      <c r="J23" s="4"/>
      <c r="K23" s="4"/>
      <c r="L23" s="4"/>
      <c r="M23" s="4"/>
      <c r="N23" s="4"/>
      <c r="O23" s="4"/>
    </row>
    <row r="24" spans="1:15" outlineLevel="1">
      <c r="A24" s="6"/>
      <c r="B24" s="6">
        <v>5.0999999999999996</v>
      </c>
      <c r="C24" s="5"/>
      <c r="D24" s="6"/>
      <c r="E24" s="6"/>
      <c r="F24" s="6"/>
      <c r="G24" s="6"/>
      <c r="H24" s="6"/>
      <c r="I24" s="6"/>
      <c r="J24" s="6"/>
      <c r="K24" s="6"/>
      <c r="L24" s="6"/>
      <c r="M24" s="6"/>
      <c r="N24" s="6"/>
      <c r="O24" s="6"/>
    </row>
    <row r="25" spans="1:15" outlineLevel="1">
      <c r="A25" s="6"/>
      <c r="B25" s="6">
        <v>5.2</v>
      </c>
      <c r="C25" s="5"/>
      <c r="D25" s="6"/>
      <c r="E25" s="6"/>
      <c r="F25" s="6"/>
      <c r="G25" s="6"/>
      <c r="H25" s="6"/>
      <c r="I25" s="6"/>
      <c r="J25" s="6"/>
      <c r="K25" s="6"/>
      <c r="L25" s="6"/>
      <c r="M25" s="6"/>
      <c r="N25" s="6"/>
      <c r="O25" s="6"/>
    </row>
    <row r="26" spans="1:15" outlineLevel="1">
      <c r="A26" s="6"/>
      <c r="B26" s="6">
        <v>5.3</v>
      </c>
      <c r="C26" s="5"/>
      <c r="D26" s="6"/>
      <c r="E26" s="6"/>
      <c r="F26" s="6"/>
      <c r="G26" s="6"/>
      <c r="H26" s="6"/>
      <c r="I26" s="6"/>
      <c r="J26" s="6"/>
      <c r="K26" s="6"/>
      <c r="L26" s="6"/>
      <c r="M26" s="6"/>
      <c r="N26" s="6"/>
      <c r="O26" s="6"/>
    </row>
    <row r="27" spans="1:15" s="3" customFormat="1">
      <c r="A27" s="4"/>
      <c r="B27" s="13">
        <v>6</v>
      </c>
      <c r="C27" s="14"/>
      <c r="D27" s="4"/>
      <c r="E27" s="4"/>
      <c r="F27" s="4"/>
      <c r="G27" s="4"/>
      <c r="H27" s="4"/>
      <c r="I27" s="4"/>
      <c r="J27" s="4"/>
      <c r="K27" s="4"/>
      <c r="L27" s="4"/>
      <c r="M27" s="4"/>
      <c r="N27" s="4"/>
      <c r="O27" s="4"/>
    </row>
    <row r="28" spans="1:15" outlineLevel="1">
      <c r="A28" s="6"/>
      <c r="B28" s="6">
        <v>6.1</v>
      </c>
      <c r="C28" s="5"/>
      <c r="D28" s="6"/>
      <c r="E28" s="6"/>
      <c r="F28" s="6"/>
      <c r="G28" s="6"/>
      <c r="H28" s="6"/>
      <c r="I28" s="6"/>
      <c r="J28" s="6"/>
      <c r="K28" s="6"/>
      <c r="L28" s="6"/>
      <c r="M28" s="6"/>
      <c r="N28" s="6"/>
      <c r="O28" s="6"/>
    </row>
    <row r="29" spans="1:15" outlineLevel="1">
      <c r="A29" s="6"/>
      <c r="B29" s="6">
        <v>6.2</v>
      </c>
      <c r="C29" s="5"/>
      <c r="D29" s="6"/>
      <c r="E29" s="6"/>
      <c r="F29" s="6"/>
      <c r="G29" s="6"/>
      <c r="H29" s="6"/>
      <c r="I29" s="6"/>
      <c r="J29" s="6"/>
      <c r="K29" s="6"/>
      <c r="L29" s="6"/>
      <c r="M29" s="6"/>
      <c r="N29" s="6"/>
      <c r="O29" s="6"/>
    </row>
    <row r="30" spans="1:15" ht="14.25" customHeight="1" outlineLevel="1">
      <c r="A30" s="6"/>
      <c r="B30" s="6">
        <v>6.3</v>
      </c>
      <c r="C30" s="5"/>
      <c r="D30" s="6"/>
      <c r="E30" s="6"/>
      <c r="F30" s="6"/>
      <c r="G30" s="6"/>
      <c r="H30" s="6"/>
      <c r="I30" s="6"/>
      <c r="J30" s="6"/>
      <c r="K30" s="6"/>
      <c r="L30" s="6"/>
      <c r="M30" s="6"/>
      <c r="N30" s="6"/>
      <c r="O30" s="6"/>
    </row>
    <row r="31" spans="1:15" s="3" customFormat="1">
      <c r="A31" s="4"/>
      <c r="B31" s="13">
        <v>7</v>
      </c>
      <c r="C31" s="14"/>
      <c r="D31" s="4"/>
      <c r="E31" s="4"/>
      <c r="F31" s="4"/>
      <c r="G31" s="4"/>
      <c r="H31" s="4"/>
      <c r="I31" s="4"/>
      <c r="J31" s="4"/>
      <c r="K31" s="4"/>
      <c r="L31" s="4"/>
      <c r="M31" s="4"/>
      <c r="N31" s="4"/>
      <c r="O31" s="4"/>
    </row>
    <row r="32" spans="1:15" outlineLevel="1">
      <c r="A32" s="6"/>
      <c r="B32" s="6">
        <v>7.1</v>
      </c>
      <c r="C32" s="5"/>
      <c r="D32" s="6"/>
      <c r="E32" s="6"/>
      <c r="F32" s="6"/>
      <c r="G32" s="6"/>
      <c r="H32" s="6"/>
      <c r="I32" s="6"/>
      <c r="J32" s="6"/>
      <c r="K32" s="6"/>
      <c r="L32" s="6"/>
      <c r="M32" s="6"/>
      <c r="N32" s="6"/>
      <c r="O32" s="6"/>
    </row>
    <row r="33" spans="1:15" ht="13.5" customHeight="1" outlineLevel="1">
      <c r="A33" s="6"/>
      <c r="B33" s="6">
        <v>7.2</v>
      </c>
      <c r="C33" s="5"/>
      <c r="D33" s="6"/>
      <c r="E33" s="6"/>
      <c r="F33" s="6"/>
      <c r="G33" s="6"/>
      <c r="H33" s="6"/>
      <c r="I33" s="6"/>
      <c r="J33" s="6"/>
      <c r="K33" s="6"/>
      <c r="L33" s="6"/>
      <c r="M33" s="6"/>
      <c r="N33" s="6"/>
      <c r="O33" s="6"/>
    </row>
    <row r="34" spans="1:15" outlineLevel="1">
      <c r="A34" s="6"/>
      <c r="B34" s="6">
        <v>7.3</v>
      </c>
      <c r="C34" s="5"/>
      <c r="D34" s="6"/>
      <c r="E34" s="6"/>
      <c r="F34" s="6"/>
      <c r="G34" s="6"/>
      <c r="H34" s="6"/>
      <c r="I34" s="6"/>
      <c r="J34" s="6"/>
      <c r="K34" s="6"/>
      <c r="L34" s="6"/>
      <c r="M34" s="6"/>
      <c r="N34" s="6"/>
      <c r="O34" s="6"/>
    </row>
    <row r="35" spans="1:15" s="3" customFormat="1">
      <c r="A35" s="4"/>
      <c r="B35" s="13">
        <v>8</v>
      </c>
      <c r="C35" s="14"/>
      <c r="D35" s="4"/>
      <c r="E35" s="4"/>
      <c r="F35" s="4"/>
      <c r="G35" s="4"/>
      <c r="H35" s="4"/>
      <c r="I35" s="4"/>
      <c r="J35" s="4"/>
      <c r="K35" s="4"/>
      <c r="L35" s="4"/>
      <c r="M35" s="4"/>
      <c r="N35" s="4"/>
      <c r="O35" s="4"/>
    </row>
    <row r="36" spans="1:15" outlineLevel="1">
      <c r="A36" s="6"/>
      <c r="B36" s="6">
        <v>8.1</v>
      </c>
      <c r="C36" s="5"/>
      <c r="D36" s="6"/>
      <c r="E36" s="6"/>
      <c r="F36" s="6"/>
      <c r="G36" s="6"/>
      <c r="H36" s="6"/>
      <c r="I36" s="6"/>
      <c r="J36" s="6"/>
      <c r="K36" s="6"/>
      <c r="L36" s="6"/>
      <c r="M36" s="6"/>
      <c r="N36" s="6"/>
      <c r="O36" s="6"/>
    </row>
    <row r="37" spans="1:15" outlineLevel="1">
      <c r="A37" s="6"/>
      <c r="B37" s="6">
        <v>8.1999999999999993</v>
      </c>
      <c r="C37" s="5"/>
      <c r="D37" s="6"/>
      <c r="E37" s="6"/>
      <c r="F37" s="6"/>
      <c r="G37" s="6"/>
      <c r="H37" s="6"/>
      <c r="I37" s="6"/>
      <c r="J37" s="6"/>
      <c r="K37" s="6"/>
      <c r="L37" s="6"/>
      <c r="M37" s="6"/>
      <c r="N37" s="6"/>
      <c r="O37" s="6"/>
    </row>
    <row r="38" spans="1:15" outlineLevel="1">
      <c r="A38" s="6"/>
      <c r="B38" s="6">
        <v>8.3000000000000007</v>
      </c>
      <c r="C38" s="5"/>
      <c r="D38" s="6"/>
      <c r="E38" s="6"/>
      <c r="F38" s="6"/>
      <c r="G38" s="6"/>
      <c r="H38" s="6"/>
      <c r="I38" s="6"/>
      <c r="J38" s="6"/>
      <c r="K38" s="6"/>
      <c r="L38" s="6"/>
      <c r="M38" s="6"/>
      <c r="N38" s="6"/>
      <c r="O38" s="6"/>
    </row>
    <row r="39" spans="1:15" s="3" customFormat="1">
      <c r="A39" s="4"/>
      <c r="B39" s="13">
        <v>9</v>
      </c>
      <c r="C39" s="14"/>
      <c r="D39" s="4"/>
      <c r="E39" s="4"/>
      <c r="F39" s="4"/>
      <c r="G39" s="4"/>
      <c r="H39" s="4"/>
      <c r="I39" s="4"/>
      <c r="J39" s="4"/>
      <c r="K39" s="4"/>
      <c r="L39" s="4"/>
      <c r="M39" s="4"/>
      <c r="N39" s="4"/>
      <c r="O39" s="4"/>
    </row>
    <row r="40" spans="1:15" outlineLevel="1">
      <c r="A40" s="6"/>
      <c r="B40" s="6">
        <v>9.1</v>
      </c>
      <c r="C40" s="5"/>
      <c r="D40" s="6"/>
      <c r="E40" s="6"/>
      <c r="F40" s="6"/>
      <c r="G40" s="6"/>
      <c r="H40" s="6"/>
      <c r="I40" s="6"/>
      <c r="J40" s="6"/>
      <c r="K40" s="6"/>
      <c r="L40" s="6"/>
      <c r="M40" s="6"/>
      <c r="N40" s="6"/>
      <c r="O40" s="6"/>
    </row>
    <row r="41" spans="1:15" outlineLevel="1">
      <c r="A41" s="6"/>
      <c r="B41" s="6">
        <v>9.1999999999999993</v>
      </c>
      <c r="C41" s="5"/>
      <c r="D41" s="6"/>
      <c r="E41" s="6"/>
      <c r="F41" s="6"/>
      <c r="G41" s="6"/>
      <c r="H41" s="6"/>
      <c r="I41" s="6"/>
      <c r="J41" s="6"/>
      <c r="K41" s="6"/>
      <c r="L41" s="6"/>
      <c r="M41" s="6"/>
      <c r="N41" s="6"/>
      <c r="O41" s="6"/>
    </row>
    <row r="42" spans="1:15" outlineLevel="1">
      <c r="A42" s="6"/>
      <c r="B42" s="6">
        <v>9.3000000000000007</v>
      </c>
      <c r="C42" s="5"/>
      <c r="D42" s="6"/>
      <c r="E42" s="6"/>
      <c r="F42" s="6"/>
      <c r="G42" s="6"/>
      <c r="H42" s="6"/>
      <c r="I42" s="6"/>
      <c r="J42" s="6"/>
      <c r="K42" s="6"/>
      <c r="L42" s="6"/>
      <c r="M42" s="6"/>
      <c r="N42" s="6"/>
      <c r="O42" s="6"/>
    </row>
    <row r="43" spans="1:15" s="3" customFormat="1">
      <c r="A43" s="4"/>
      <c r="B43" s="13">
        <v>10</v>
      </c>
      <c r="C43" s="14"/>
      <c r="D43" s="4"/>
      <c r="E43" s="4"/>
      <c r="F43" s="4"/>
      <c r="G43" s="4"/>
      <c r="H43" s="4"/>
      <c r="I43" s="4"/>
      <c r="J43" s="4"/>
      <c r="K43" s="4"/>
      <c r="L43" s="4"/>
      <c r="M43" s="4"/>
      <c r="N43" s="4"/>
      <c r="O43" s="4"/>
    </row>
    <row r="44" spans="1:15" outlineLevel="1">
      <c r="A44" s="6"/>
      <c r="B44" s="6">
        <v>10.1</v>
      </c>
      <c r="C44" s="5"/>
      <c r="D44" s="6"/>
      <c r="E44" s="6"/>
      <c r="F44" s="6"/>
      <c r="G44" s="6"/>
      <c r="H44" s="6"/>
      <c r="I44" s="6"/>
      <c r="J44" s="6"/>
      <c r="K44" s="6"/>
      <c r="L44" s="6"/>
      <c r="M44" s="6"/>
      <c r="N44" s="6"/>
      <c r="O44" s="6"/>
    </row>
    <row r="45" spans="1:15" outlineLevel="1">
      <c r="A45" s="6"/>
      <c r="B45" s="6">
        <v>10.199999999999999</v>
      </c>
      <c r="C45" s="5"/>
      <c r="D45" s="6"/>
      <c r="E45" s="6"/>
      <c r="F45" s="6"/>
      <c r="G45" s="6"/>
      <c r="H45" s="6"/>
      <c r="I45" s="6"/>
      <c r="J45" s="6"/>
      <c r="K45" s="6"/>
      <c r="L45" s="6"/>
      <c r="M45" s="6"/>
      <c r="N45" s="6"/>
      <c r="O45" s="6"/>
    </row>
    <row r="46" spans="1:15" outlineLevel="1">
      <c r="A46" s="6"/>
      <c r="B46" s="6">
        <v>10.3</v>
      </c>
      <c r="C46" s="5"/>
      <c r="D46" s="6"/>
      <c r="E46" s="6"/>
      <c r="F46" s="6"/>
      <c r="G46" s="6"/>
      <c r="H46" s="6"/>
      <c r="I46" s="6"/>
      <c r="J46" s="6"/>
      <c r="K46" s="6"/>
      <c r="L46" s="6"/>
      <c r="M46" s="6"/>
      <c r="N46" s="6"/>
      <c r="O46" s="6"/>
    </row>
    <row r="47" spans="1:15" s="3" customFormat="1">
      <c r="A47" s="4"/>
      <c r="B47" s="13">
        <v>11</v>
      </c>
      <c r="C47" s="14"/>
      <c r="D47" s="4"/>
      <c r="E47" s="4"/>
      <c r="F47" s="4"/>
      <c r="G47" s="4"/>
      <c r="H47" s="4"/>
      <c r="I47" s="4"/>
      <c r="J47" s="4"/>
      <c r="K47" s="4"/>
      <c r="L47" s="4"/>
      <c r="M47" s="4"/>
      <c r="N47" s="4"/>
      <c r="O47" s="4"/>
    </row>
    <row r="48" spans="1:15" outlineLevel="1">
      <c r="A48" s="6"/>
      <c r="B48" s="6">
        <v>11.1</v>
      </c>
      <c r="C48" s="5"/>
      <c r="D48" s="6"/>
      <c r="E48" s="6"/>
      <c r="F48" s="6"/>
      <c r="G48" s="6"/>
      <c r="H48" s="6"/>
      <c r="I48" s="6"/>
      <c r="J48" s="6"/>
      <c r="K48" s="6"/>
      <c r="L48" s="6"/>
      <c r="M48" s="6"/>
      <c r="N48" s="6"/>
      <c r="O48" s="6"/>
    </row>
    <row r="49" spans="1:15" outlineLevel="1">
      <c r="A49" s="6"/>
      <c r="B49" s="6">
        <v>11.2</v>
      </c>
      <c r="C49" s="5"/>
      <c r="D49" s="6"/>
      <c r="E49" s="6"/>
      <c r="F49" s="6"/>
      <c r="G49" s="6"/>
      <c r="H49" s="6"/>
      <c r="I49" s="6"/>
      <c r="J49" s="6"/>
      <c r="K49" s="6"/>
      <c r="L49" s="6"/>
      <c r="M49" s="6"/>
      <c r="N49" s="6"/>
      <c r="O49" s="6"/>
    </row>
    <row r="50" spans="1:15" outlineLevel="1">
      <c r="A50" s="6"/>
      <c r="B50" s="6">
        <v>11.3</v>
      </c>
      <c r="C50" s="5"/>
      <c r="D50" s="6"/>
      <c r="E50" s="6"/>
      <c r="F50" s="6"/>
      <c r="G50" s="6"/>
      <c r="H50" s="6"/>
      <c r="I50" s="6"/>
      <c r="J50" s="6"/>
      <c r="K50" s="6"/>
      <c r="L50" s="6"/>
      <c r="M50" s="6"/>
      <c r="N50" s="6"/>
      <c r="O50" s="6"/>
    </row>
    <row r="51" spans="1:15" s="3" customFormat="1">
      <c r="A51" s="4"/>
      <c r="B51" s="13">
        <v>12</v>
      </c>
      <c r="C51" s="14"/>
      <c r="D51" s="4"/>
      <c r="E51" s="4"/>
      <c r="F51" s="4"/>
      <c r="G51" s="4"/>
      <c r="H51" s="4"/>
      <c r="I51" s="4"/>
      <c r="J51" s="4"/>
      <c r="K51" s="4"/>
      <c r="L51" s="4"/>
      <c r="M51" s="4"/>
      <c r="N51" s="4"/>
      <c r="O51" s="4"/>
    </row>
    <row r="52" spans="1:15" outlineLevel="1">
      <c r="A52" s="6"/>
      <c r="B52" s="6">
        <v>12.1</v>
      </c>
      <c r="C52" s="5"/>
      <c r="D52" s="6"/>
      <c r="E52" s="6"/>
      <c r="F52" s="6"/>
      <c r="G52" s="6"/>
      <c r="H52" s="6"/>
      <c r="I52" s="6"/>
      <c r="J52" s="6"/>
      <c r="K52" s="6"/>
      <c r="L52" s="6"/>
      <c r="M52" s="6"/>
      <c r="N52" s="6"/>
      <c r="O52" s="6"/>
    </row>
    <row r="53" spans="1:15" outlineLevel="1">
      <c r="A53" s="6"/>
      <c r="B53" s="6">
        <v>12.2</v>
      </c>
      <c r="C53" s="5"/>
      <c r="D53" s="6"/>
      <c r="E53" s="6"/>
      <c r="F53" s="6"/>
      <c r="G53" s="6"/>
      <c r="H53" s="6"/>
      <c r="I53" s="6"/>
      <c r="J53" s="6"/>
      <c r="K53" s="6"/>
      <c r="L53" s="6"/>
      <c r="M53" s="6"/>
      <c r="N53" s="6"/>
      <c r="O53" s="6"/>
    </row>
    <row r="54" spans="1:15" outlineLevel="1">
      <c r="A54" s="6"/>
      <c r="B54" s="6">
        <v>12.3</v>
      </c>
      <c r="C54" s="5"/>
      <c r="D54" s="6"/>
      <c r="E54" s="6"/>
      <c r="F54" s="6"/>
      <c r="G54" s="6"/>
      <c r="H54" s="6"/>
      <c r="I54" s="6"/>
      <c r="J54" s="6"/>
      <c r="K54" s="6"/>
      <c r="L54" s="6"/>
      <c r="M54" s="6"/>
      <c r="N54" s="6"/>
      <c r="O54" s="6"/>
    </row>
    <row r="55" spans="1:15" s="3" customFormat="1">
      <c r="A55" s="4"/>
      <c r="B55" s="13">
        <v>13</v>
      </c>
      <c r="C55" s="14"/>
      <c r="D55" s="4"/>
      <c r="E55" s="4"/>
      <c r="F55" s="4"/>
      <c r="G55" s="4"/>
      <c r="H55" s="4"/>
      <c r="I55" s="4"/>
      <c r="J55" s="4"/>
      <c r="K55" s="4"/>
      <c r="L55" s="4"/>
      <c r="M55" s="4"/>
      <c r="N55" s="4"/>
      <c r="O55" s="4"/>
    </row>
    <row r="56" spans="1:15" outlineLevel="1">
      <c r="A56" s="6"/>
      <c r="B56" s="6">
        <v>13.1</v>
      </c>
      <c r="C56" s="5"/>
      <c r="D56" s="6"/>
      <c r="E56" s="6"/>
      <c r="F56" s="6"/>
      <c r="G56" s="6"/>
      <c r="H56" s="6"/>
      <c r="I56" s="6"/>
      <c r="J56" s="6"/>
      <c r="K56" s="6"/>
      <c r="L56" s="6"/>
      <c r="M56" s="6"/>
      <c r="N56" s="6"/>
      <c r="O56" s="6"/>
    </row>
    <row r="57" spans="1:15" outlineLevel="1">
      <c r="A57" s="6"/>
      <c r="B57" s="6">
        <v>13.2</v>
      </c>
      <c r="C57" s="5"/>
      <c r="D57" s="6"/>
      <c r="E57" s="6"/>
      <c r="F57" s="6"/>
      <c r="G57" s="6"/>
      <c r="H57" s="6"/>
      <c r="I57" s="6"/>
      <c r="J57" s="6"/>
      <c r="K57" s="6"/>
      <c r="L57" s="6"/>
      <c r="M57" s="6"/>
      <c r="N57" s="6"/>
      <c r="O57" s="6"/>
    </row>
    <row r="58" spans="1:15" outlineLevel="1">
      <c r="A58" s="6"/>
      <c r="B58" s="6">
        <v>13.3</v>
      </c>
      <c r="C58" s="5"/>
      <c r="D58" s="6"/>
      <c r="E58" s="6"/>
      <c r="F58" s="6"/>
      <c r="G58" s="6"/>
      <c r="H58" s="6"/>
      <c r="I58" s="6"/>
      <c r="J58" s="6"/>
      <c r="K58" s="6"/>
      <c r="L58" s="6"/>
      <c r="M58" s="6"/>
      <c r="N58" s="6"/>
      <c r="O58" s="6"/>
    </row>
    <row r="59" spans="1:15" s="3" customFormat="1">
      <c r="A59" s="4"/>
      <c r="B59" s="13">
        <v>14</v>
      </c>
      <c r="C59" s="14"/>
      <c r="D59" s="4"/>
      <c r="E59" s="4"/>
      <c r="F59" s="4"/>
      <c r="G59" s="4"/>
      <c r="H59" s="4"/>
      <c r="I59" s="4"/>
      <c r="J59" s="4"/>
      <c r="K59" s="4"/>
      <c r="L59" s="4"/>
      <c r="M59" s="4"/>
      <c r="N59" s="4"/>
      <c r="O59" s="4"/>
    </row>
    <row r="60" spans="1:15" s="3" customFormat="1">
      <c r="A60" s="4"/>
      <c r="B60" s="13">
        <v>15</v>
      </c>
      <c r="C60" s="14"/>
      <c r="D60" s="4"/>
      <c r="E60" s="4"/>
      <c r="F60" s="4"/>
      <c r="G60" s="4"/>
      <c r="H60" s="4"/>
      <c r="I60" s="4"/>
      <c r="J60" s="4"/>
      <c r="K60" s="4"/>
      <c r="L60" s="4"/>
      <c r="M60" s="4"/>
      <c r="N60" s="4"/>
      <c r="O60" s="4"/>
    </row>
    <row r="61" spans="1:15" outlineLevel="1">
      <c r="A61" s="6"/>
      <c r="B61" s="6">
        <v>15.1</v>
      </c>
      <c r="C61" s="5"/>
      <c r="D61" s="6"/>
      <c r="E61" s="6"/>
      <c r="F61" s="6"/>
      <c r="G61" s="6"/>
      <c r="H61" s="6"/>
      <c r="I61" s="6"/>
      <c r="J61" s="6"/>
      <c r="K61" s="6"/>
      <c r="L61" s="6"/>
      <c r="M61" s="6"/>
      <c r="N61" s="6"/>
      <c r="O61" s="6"/>
    </row>
    <row r="62" spans="1:15" outlineLevel="1">
      <c r="A62" s="6"/>
      <c r="B62" s="6">
        <v>15.2</v>
      </c>
      <c r="C62" s="5"/>
      <c r="D62" s="6"/>
      <c r="E62" s="6"/>
      <c r="F62" s="6"/>
      <c r="G62" s="6"/>
      <c r="H62" s="6"/>
      <c r="I62" s="6"/>
      <c r="J62" s="6"/>
      <c r="K62" s="6"/>
      <c r="L62" s="6"/>
      <c r="M62" s="6"/>
      <c r="N62" s="6"/>
      <c r="O62" s="6"/>
    </row>
    <row r="63" spans="1:15" outlineLevel="1">
      <c r="A63" s="6"/>
      <c r="B63" s="6">
        <v>15.3</v>
      </c>
      <c r="C63" s="5"/>
      <c r="D63" s="6"/>
      <c r="E63" s="6"/>
      <c r="F63" s="6"/>
      <c r="G63" s="6"/>
      <c r="H63" s="6"/>
      <c r="I63" s="6"/>
      <c r="J63" s="6"/>
      <c r="K63" s="6"/>
      <c r="L63" s="6"/>
      <c r="M63" s="6"/>
      <c r="N63" s="6"/>
      <c r="O63" s="6"/>
    </row>
    <row r="64" spans="1:15" s="3" customFormat="1">
      <c r="A64" s="4"/>
      <c r="B64" s="13">
        <v>16</v>
      </c>
      <c r="C64" s="14"/>
      <c r="D64" s="4"/>
      <c r="E64" s="4"/>
      <c r="F64" s="4"/>
      <c r="G64" s="4"/>
      <c r="H64" s="4"/>
      <c r="I64" s="4"/>
      <c r="J64" s="4"/>
      <c r="K64" s="4"/>
      <c r="L64" s="4"/>
      <c r="M64" s="4"/>
      <c r="N64" s="4"/>
      <c r="O64" s="4"/>
    </row>
    <row r="65" spans="1:15" outlineLevel="1">
      <c r="A65" s="6"/>
      <c r="B65" s="6">
        <v>16.100000000000001</v>
      </c>
      <c r="C65" s="5"/>
      <c r="D65" s="6"/>
      <c r="E65" s="6"/>
      <c r="F65" s="6"/>
      <c r="G65" s="6"/>
      <c r="H65" s="6"/>
      <c r="I65" s="6"/>
      <c r="J65" s="6"/>
      <c r="K65" s="6"/>
      <c r="L65" s="6"/>
      <c r="M65" s="6"/>
      <c r="N65" s="6"/>
      <c r="O65" s="6"/>
    </row>
    <row r="66" spans="1:15" outlineLevel="1">
      <c r="A66" s="6"/>
      <c r="B66" s="6">
        <v>16.2</v>
      </c>
      <c r="C66" s="5"/>
      <c r="D66" s="6"/>
      <c r="E66" s="6"/>
      <c r="F66" s="6"/>
      <c r="G66" s="6"/>
      <c r="H66" s="6"/>
      <c r="I66" s="6"/>
      <c r="J66" s="6"/>
      <c r="K66" s="6"/>
      <c r="L66" s="6"/>
      <c r="M66" s="6"/>
      <c r="N66" s="6"/>
      <c r="O66" s="6"/>
    </row>
    <row r="67" spans="1:15" outlineLevel="1">
      <c r="A67" s="6"/>
      <c r="B67" s="6">
        <v>16.3</v>
      </c>
      <c r="C67" s="5"/>
      <c r="D67" s="6"/>
      <c r="E67" s="6"/>
      <c r="F67" s="6"/>
      <c r="G67" s="6"/>
      <c r="H67" s="6"/>
      <c r="I67" s="6"/>
      <c r="J67" s="6"/>
      <c r="K67" s="6"/>
      <c r="L67" s="6"/>
      <c r="M67" s="6"/>
      <c r="N67" s="6"/>
      <c r="O67" s="6"/>
    </row>
    <row r="68" spans="1:15" s="3" customFormat="1">
      <c r="A68" s="4"/>
      <c r="B68" s="13">
        <v>17</v>
      </c>
      <c r="C68" s="14"/>
      <c r="D68" s="4"/>
      <c r="E68" s="4"/>
      <c r="F68" s="4"/>
      <c r="G68" s="4"/>
      <c r="H68" s="4"/>
      <c r="I68" s="4"/>
      <c r="J68" s="4"/>
      <c r="K68" s="4"/>
      <c r="L68" s="4"/>
      <c r="M68" s="4"/>
      <c r="N68" s="4"/>
      <c r="O68" s="4"/>
    </row>
    <row r="69" spans="1:15" outlineLevel="1">
      <c r="A69" s="6"/>
      <c r="B69" s="6">
        <v>17.100000000000001</v>
      </c>
      <c r="C69" s="5"/>
      <c r="D69" s="6"/>
      <c r="E69" s="6"/>
      <c r="F69" s="6"/>
      <c r="G69" s="6"/>
      <c r="H69" s="6"/>
      <c r="I69" s="6"/>
      <c r="J69" s="6"/>
      <c r="K69" s="6"/>
      <c r="L69" s="6"/>
      <c r="M69" s="6"/>
      <c r="N69" s="6"/>
      <c r="O69" s="6"/>
    </row>
    <row r="70" spans="1:15" outlineLevel="1">
      <c r="A70" s="6"/>
      <c r="B70" s="6">
        <v>17.2</v>
      </c>
      <c r="C70" s="5"/>
      <c r="D70" s="6"/>
      <c r="E70" s="6"/>
      <c r="F70" s="6"/>
      <c r="G70" s="6"/>
      <c r="H70" s="6"/>
      <c r="I70" s="6"/>
      <c r="J70" s="6"/>
      <c r="K70" s="6"/>
      <c r="L70" s="6"/>
      <c r="M70" s="6"/>
      <c r="N70" s="6"/>
      <c r="O70" s="6"/>
    </row>
    <row r="71" spans="1:15" outlineLevel="1">
      <c r="A71" s="6"/>
      <c r="B71" s="6">
        <v>17.3</v>
      </c>
      <c r="C71" s="5"/>
      <c r="D71" s="6"/>
      <c r="E71" s="6"/>
      <c r="F71" s="6"/>
      <c r="G71" s="6"/>
      <c r="H71" s="6"/>
      <c r="I71" s="6"/>
      <c r="J71" s="6"/>
      <c r="K71" s="6"/>
      <c r="L71" s="6"/>
      <c r="M71" s="6"/>
      <c r="N71" s="6"/>
      <c r="O71" s="6"/>
    </row>
    <row r="72" spans="1:15" s="3" customFormat="1">
      <c r="A72" s="4"/>
      <c r="B72" s="13">
        <v>18</v>
      </c>
      <c r="C72" s="14"/>
      <c r="D72" s="4"/>
      <c r="E72" s="4"/>
      <c r="F72" s="4"/>
      <c r="G72" s="4"/>
      <c r="H72" s="4"/>
      <c r="I72" s="4"/>
      <c r="J72" s="4"/>
      <c r="K72" s="4"/>
      <c r="L72" s="4"/>
      <c r="M72" s="4"/>
      <c r="N72" s="4"/>
      <c r="O72" s="4"/>
    </row>
    <row r="73" spans="1:15" outlineLevel="1">
      <c r="A73" s="6"/>
      <c r="B73" s="6">
        <v>18.100000000000001</v>
      </c>
      <c r="C73" s="5"/>
      <c r="D73" s="6"/>
      <c r="E73" s="6"/>
      <c r="F73" s="6"/>
      <c r="G73" s="6"/>
      <c r="H73" s="6"/>
      <c r="I73" s="6"/>
      <c r="J73" s="6"/>
      <c r="K73" s="6"/>
      <c r="L73" s="6"/>
      <c r="M73" s="6"/>
      <c r="N73" s="6"/>
      <c r="O73" s="6"/>
    </row>
    <row r="74" spans="1:15" outlineLevel="1">
      <c r="A74" s="6"/>
      <c r="B74" s="6">
        <v>18.2</v>
      </c>
      <c r="C74" s="5"/>
      <c r="D74" s="6"/>
      <c r="E74" s="6"/>
      <c r="F74" s="6"/>
      <c r="G74" s="6"/>
      <c r="H74" s="6"/>
      <c r="I74" s="6"/>
      <c r="J74" s="6"/>
      <c r="K74" s="6"/>
      <c r="L74" s="6"/>
      <c r="M74" s="6"/>
      <c r="N74" s="6"/>
      <c r="O74" s="6"/>
    </row>
    <row r="75" spans="1:15" ht="15.75" customHeight="1" outlineLevel="1">
      <c r="A75" s="6"/>
      <c r="B75" s="6">
        <v>18.3</v>
      </c>
      <c r="C75" s="5"/>
      <c r="D75" s="6"/>
      <c r="E75" s="6"/>
      <c r="F75" s="6"/>
      <c r="G75" s="6"/>
      <c r="H75" s="6"/>
      <c r="I75" s="6"/>
      <c r="J75" s="6"/>
      <c r="K75" s="6"/>
      <c r="L75" s="6"/>
      <c r="M75" s="6"/>
      <c r="N75" s="6"/>
      <c r="O75" s="6"/>
    </row>
    <row r="76" spans="1:15">
      <c r="B76" s="12"/>
    </row>
    <row r="77" spans="1:15" collapsed="1">
      <c r="C77" s="71"/>
      <c r="E77" s="132"/>
      <c r="F77" s="132"/>
      <c r="G77" s="132"/>
      <c r="I77" s="132"/>
      <c r="J77" s="132"/>
      <c r="K77" s="132"/>
      <c r="M77" s="132"/>
      <c r="N77" s="132"/>
      <c r="O77" s="132"/>
    </row>
    <row r="78" spans="1:15">
      <c r="C78" s="12" t="s">
        <v>23</v>
      </c>
      <c r="E78" s="127" t="s">
        <v>24</v>
      </c>
      <c r="F78" s="127"/>
      <c r="G78" s="127"/>
      <c r="I78" s="127" t="s">
        <v>25</v>
      </c>
      <c r="J78" s="127"/>
      <c r="K78" s="127"/>
      <c r="M78" s="127" t="s">
        <v>26</v>
      </c>
      <c r="N78" s="127"/>
      <c r="O78" s="127"/>
    </row>
  </sheetData>
  <autoFilter ref="A6:O71" xr:uid="{00000000-0009-0000-0000-000000000000}"/>
  <mergeCells count="12">
    <mergeCell ref="D4:E4"/>
    <mergeCell ref="I4:O4"/>
    <mergeCell ref="B1:N1"/>
    <mergeCell ref="B2:N2"/>
    <mergeCell ref="E78:G78"/>
    <mergeCell ref="E77:G77"/>
    <mergeCell ref="I77:K77"/>
    <mergeCell ref="I78:K78"/>
    <mergeCell ref="M77:O77"/>
    <mergeCell ref="M78:O78"/>
    <mergeCell ref="B4:C4"/>
    <mergeCell ref="F4:G4"/>
  </mergeCells>
  <pageMargins left="0.7" right="0.7" top="0.75" bottom="0.75" header="0.3" footer="0.3"/>
  <pageSetup scale="34" orientation="landscape"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Parámetros!$A$2:$A$8</xm:f>
          </x14:formula1>
          <xm:sqref>A7:A75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4"/>
  <sheetViews>
    <sheetView showGridLines="0" zoomScale="115" zoomScaleNormal="115" zoomScaleSheetLayoutView="140" workbookViewId="0">
      <pane xSplit="3" ySplit="6" topLeftCell="J7" activePane="bottomRight" state="frozen"/>
      <selection pane="bottomRight" activeCell="N9" sqref="N9"/>
      <selection pane="bottomLeft" activeCell="A7" sqref="A7"/>
      <selection pane="topRight" activeCell="D1" sqref="D1"/>
    </sheetView>
  </sheetViews>
  <sheetFormatPr defaultColWidth="11.42578125" defaultRowHeight="15" outlineLevelRow="1"/>
  <cols>
    <col min="1" max="1" width="13.28515625" style="2" customWidth="1"/>
    <col min="2" max="2" width="8.5703125" style="1" customWidth="1"/>
    <col min="3" max="3" width="52.42578125" style="2" customWidth="1"/>
    <col min="4" max="4" width="11.28515625" style="2" customWidth="1"/>
    <col min="5" max="5" width="21.140625" style="2" customWidth="1"/>
    <col min="6" max="6" width="10.140625" style="1" customWidth="1"/>
    <col min="7" max="7" width="10.140625" style="1" bestFit="1" customWidth="1"/>
    <col min="8" max="8" width="9.42578125" style="1" customWidth="1"/>
    <col min="9" max="9" width="9.85546875" style="1" customWidth="1"/>
    <col min="10" max="10" width="26" style="2" customWidth="1"/>
    <col min="11" max="11" width="28.42578125" style="2" customWidth="1"/>
    <col min="12" max="12" width="25.5703125" style="1" customWidth="1"/>
    <col min="13" max="13" width="23.5703125" style="1" customWidth="1"/>
    <col min="14" max="14" width="17.85546875" style="1" customWidth="1"/>
    <col min="15" max="15" width="22.140625" style="37" customWidth="1"/>
    <col min="16" max="16" width="23.5703125" style="2" customWidth="1"/>
    <col min="17" max="17" width="17.7109375" style="2" customWidth="1"/>
    <col min="18" max="16384" width="11.42578125" style="2"/>
  </cols>
  <sheetData>
    <row r="1" spans="1:17" ht="30" customHeight="1">
      <c r="A1" s="15"/>
      <c r="B1" s="126" t="s">
        <v>0</v>
      </c>
      <c r="C1" s="127"/>
      <c r="D1" s="127"/>
      <c r="E1" s="127"/>
      <c r="F1" s="127"/>
      <c r="G1" s="127"/>
      <c r="H1" s="127"/>
      <c r="I1" s="127"/>
      <c r="J1" s="127"/>
      <c r="K1" s="127"/>
      <c r="L1" s="127"/>
      <c r="M1" s="127"/>
      <c r="N1" s="127"/>
      <c r="O1" s="127"/>
      <c r="P1" s="128"/>
      <c r="Q1" s="17" t="s">
        <v>27</v>
      </c>
    </row>
    <row r="2" spans="1:17" ht="30" customHeight="1">
      <c r="A2" s="16"/>
      <c r="B2" s="129" t="s">
        <v>28</v>
      </c>
      <c r="C2" s="130"/>
      <c r="D2" s="130"/>
      <c r="E2" s="130"/>
      <c r="F2" s="130"/>
      <c r="G2" s="130"/>
      <c r="H2" s="130"/>
      <c r="I2" s="130"/>
      <c r="J2" s="130"/>
      <c r="K2" s="130"/>
      <c r="L2" s="130"/>
      <c r="M2" s="130"/>
      <c r="N2" s="130"/>
      <c r="O2" s="130"/>
      <c r="P2" s="131"/>
      <c r="Q2" s="18" t="s">
        <v>29</v>
      </c>
    </row>
    <row r="3" spans="1:17" ht="6" customHeight="1">
      <c r="B3" s="10"/>
      <c r="C3" s="10"/>
      <c r="D3" s="10"/>
      <c r="E3" s="10"/>
      <c r="F3" s="10"/>
      <c r="G3" s="10"/>
      <c r="H3" s="10"/>
      <c r="I3" s="10"/>
      <c r="J3" s="10"/>
      <c r="K3" s="10"/>
      <c r="L3" s="10"/>
      <c r="M3" s="10"/>
      <c r="N3" s="10"/>
      <c r="P3" s="10"/>
      <c r="Q3" s="10"/>
    </row>
    <row r="4" spans="1:17" ht="32.25" customHeight="1">
      <c r="A4" s="11" t="s">
        <v>30</v>
      </c>
      <c r="B4" s="133" t="s">
        <v>31</v>
      </c>
      <c r="C4" s="134"/>
      <c r="D4" s="121" t="s">
        <v>5</v>
      </c>
      <c r="E4" s="122"/>
      <c r="F4" s="138">
        <v>44105</v>
      </c>
      <c r="G4" s="138"/>
      <c r="H4" s="12" t="s">
        <v>6</v>
      </c>
      <c r="I4" s="123" t="s">
        <v>7</v>
      </c>
      <c r="J4" s="124"/>
      <c r="K4" s="124"/>
      <c r="L4" s="124"/>
      <c r="M4" s="124"/>
      <c r="N4" s="124"/>
      <c r="O4" s="124"/>
      <c r="P4" s="124"/>
      <c r="Q4" s="125"/>
    </row>
    <row r="5" spans="1:17" ht="6" customHeight="1">
      <c r="A5" s="9"/>
    </row>
    <row r="6" spans="1:17" ht="45">
      <c r="A6" s="8" t="s">
        <v>8</v>
      </c>
      <c r="B6" s="8" t="s">
        <v>9</v>
      </c>
      <c r="C6" s="8" t="s">
        <v>10</v>
      </c>
      <c r="D6" s="8" t="s">
        <v>11</v>
      </c>
      <c r="E6" s="8" t="s">
        <v>12</v>
      </c>
      <c r="F6" s="8" t="s">
        <v>13</v>
      </c>
      <c r="G6" s="8" t="s">
        <v>14</v>
      </c>
      <c r="H6" s="8" t="s">
        <v>15</v>
      </c>
      <c r="I6" s="8" t="s">
        <v>16</v>
      </c>
      <c r="J6" s="7" t="s">
        <v>17</v>
      </c>
      <c r="K6" s="7" t="s">
        <v>18</v>
      </c>
      <c r="L6" s="7" t="s">
        <v>19</v>
      </c>
      <c r="M6" s="7" t="s">
        <v>20</v>
      </c>
      <c r="N6" s="7" t="s">
        <v>21</v>
      </c>
      <c r="O6" s="7" t="s">
        <v>32</v>
      </c>
      <c r="P6" s="7" t="s">
        <v>33</v>
      </c>
      <c r="Q6" s="7" t="s">
        <v>22</v>
      </c>
    </row>
    <row r="7" spans="1:17" s="3" customFormat="1">
      <c r="A7" s="24"/>
      <c r="B7" s="25">
        <v>1</v>
      </c>
      <c r="C7" s="26" t="s">
        <v>34</v>
      </c>
      <c r="D7" s="25"/>
      <c r="E7" s="27"/>
      <c r="F7" s="25"/>
      <c r="G7" s="25"/>
      <c r="H7" s="25"/>
      <c r="I7" s="25"/>
      <c r="J7" s="25"/>
      <c r="K7" s="25"/>
      <c r="L7" s="25"/>
      <c r="M7" s="25"/>
      <c r="N7" s="42">
        <f>AVERAGE(N8:N10)</f>
        <v>0.83055555555555538</v>
      </c>
      <c r="O7" s="38"/>
      <c r="P7" s="25"/>
      <c r="Q7" s="25"/>
    </row>
    <row r="8" spans="1:17" ht="51" customHeight="1" outlineLevel="1">
      <c r="A8" s="6" t="s">
        <v>35</v>
      </c>
      <c r="B8" s="6">
        <v>1.1000000000000001</v>
      </c>
      <c r="C8" s="5" t="s">
        <v>36</v>
      </c>
      <c r="D8" s="23" t="s">
        <v>37</v>
      </c>
      <c r="E8" s="23" t="s">
        <v>38</v>
      </c>
      <c r="F8" s="31" t="s">
        <v>39</v>
      </c>
      <c r="G8" s="6"/>
      <c r="H8" s="6"/>
      <c r="I8" s="6"/>
      <c r="J8" s="6" t="s">
        <v>40</v>
      </c>
      <c r="K8" s="6"/>
      <c r="L8" s="6"/>
      <c r="M8" s="6"/>
      <c r="N8" s="22">
        <v>1</v>
      </c>
      <c r="O8" s="33" t="s">
        <v>41</v>
      </c>
      <c r="P8" s="6" t="s">
        <v>42</v>
      </c>
      <c r="Q8" s="6" t="s">
        <v>43</v>
      </c>
    </row>
    <row r="9" spans="1:17" ht="168.75" customHeight="1" outlineLevel="1">
      <c r="A9" s="6" t="s">
        <v>35</v>
      </c>
      <c r="B9" s="6">
        <v>1.1000000000000001</v>
      </c>
      <c r="C9" s="5" t="s">
        <v>44</v>
      </c>
      <c r="D9" s="23" t="s">
        <v>45</v>
      </c>
      <c r="E9" s="23" t="s">
        <v>38</v>
      </c>
      <c r="F9" s="6"/>
      <c r="G9" s="31" t="s">
        <v>39</v>
      </c>
      <c r="H9" s="31" t="s">
        <v>39</v>
      </c>
      <c r="I9" s="31" t="s">
        <v>39</v>
      </c>
      <c r="J9" s="6" t="s">
        <v>46</v>
      </c>
      <c r="K9" s="6" t="s">
        <v>46</v>
      </c>
      <c r="L9" s="6" t="s">
        <v>46</v>
      </c>
      <c r="M9" s="6" t="s">
        <v>46</v>
      </c>
      <c r="N9" s="22">
        <f>19/(19+5)</f>
        <v>0.79166666666666663</v>
      </c>
      <c r="O9" s="33" t="s">
        <v>47</v>
      </c>
      <c r="P9" s="33" t="s">
        <v>48</v>
      </c>
      <c r="Q9" s="6" t="s">
        <v>49</v>
      </c>
    </row>
    <row r="10" spans="1:17" ht="135" outlineLevel="1">
      <c r="A10" s="6" t="s">
        <v>35</v>
      </c>
      <c r="B10" s="6">
        <v>1.1000000000000001</v>
      </c>
      <c r="C10" s="5" t="s">
        <v>50</v>
      </c>
      <c r="D10" s="23" t="s">
        <v>45</v>
      </c>
      <c r="E10" s="23" t="s">
        <v>38</v>
      </c>
      <c r="F10" s="6"/>
      <c r="G10" s="31" t="s">
        <v>39</v>
      </c>
      <c r="H10" s="31" t="s">
        <v>39</v>
      </c>
      <c r="I10" s="31" t="s">
        <v>39</v>
      </c>
      <c r="J10" s="6" t="s">
        <v>51</v>
      </c>
      <c r="K10" s="6" t="s">
        <v>51</v>
      </c>
      <c r="L10" s="6" t="s">
        <v>51</v>
      </c>
      <c r="M10" s="6" t="s">
        <v>51</v>
      </c>
      <c r="N10" s="22">
        <f>7/10</f>
        <v>0.7</v>
      </c>
      <c r="O10" s="33" t="s">
        <v>52</v>
      </c>
      <c r="P10" s="33" t="s">
        <v>53</v>
      </c>
      <c r="Q10" s="6" t="s">
        <v>54</v>
      </c>
    </row>
    <row r="11" spans="1:17" s="3" customFormat="1" ht="28.5" customHeight="1">
      <c r="A11" s="24"/>
      <c r="B11" s="25">
        <v>2</v>
      </c>
      <c r="C11" s="26" t="s">
        <v>55</v>
      </c>
      <c r="D11" s="27"/>
      <c r="E11" s="27"/>
      <c r="F11" s="25"/>
      <c r="G11" s="25"/>
      <c r="H11" s="25"/>
      <c r="I11" s="25"/>
      <c r="J11" s="25"/>
      <c r="K11" s="25"/>
      <c r="L11" s="25"/>
      <c r="M11" s="25"/>
      <c r="N11" s="42">
        <f>AVERAGE(N12:N15)</f>
        <v>1</v>
      </c>
      <c r="O11" s="38"/>
      <c r="P11" s="25"/>
      <c r="Q11" s="25"/>
    </row>
    <row r="12" spans="1:17" ht="120" outlineLevel="1">
      <c r="A12" s="6" t="s">
        <v>56</v>
      </c>
      <c r="B12" s="6" t="s">
        <v>57</v>
      </c>
      <c r="C12" s="5" t="s">
        <v>58</v>
      </c>
      <c r="D12" s="23" t="s">
        <v>59</v>
      </c>
      <c r="E12" s="23" t="s">
        <v>38</v>
      </c>
      <c r="F12" s="6"/>
      <c r="G12" s="6"/>
      <c r="H12" s="31" t="s">
        <v>39</v>
      </c>
      <c r="I12" s="6"/>
      <c r="J12" s="6"/>
      <c r="K12" s="6"/>
      <c r="L12" s="6" t="s">
        <v>60</v>
      </c>
      <c r="M12" s="6"/>
      <c r="N12" s="22">
        <v>1</v>
      </c>
      <c r="O12" s="33" t="s">
        <v>61</v>
      </c>
      <c r="P12" s="6" t="s">
        <v>62</v>
      </c>
      <c r="Q12" s="6" t="s">
        <v>63</v>
      </c>
    </row>
    <row r="13" spans="1:17" ht="135" outlineLevel="1">
      <c r="A13" s="6" t="s">
        <v>56</v>
      </c>
      <c r="B13" s="6" t="s">
        <v>64</v>
      </c>
      <c r="C13" s="5" t="s">
        <v>65</v>
      </c>
      <c r="D13" s="23" t="s">
        <v>59</v>
      </c>
      <c r="E13" s="23" t="s">
        <v>38</v>
      </c>
      <c r="F13" s="6"/>
      <c r="G13" s="6"/>
      <c r="H13" s="31" t="s">
        <v>39</v>
      </c>
      <c r="I13" s="6"/>
      <c r="J13" s="6"/>
      <c r="K13" s="6"/>
      <c r="L13" s="6" t="s">
        <v>60</v>
      </c>
      <c r="M13" s="6"/>
      <c r="N13" s="22">
        <v>1</v>
      </c>
      <c r="O13" s="33" t="s">
        <v>66</v>
      </c>
      <c r="P13" s="6" t="s">
        <v>62</v>
      </c>
      <c r="Q13" s="6" t="s">
        <v>63</v>
      </c>
    </row>
    <row r="14" spans="1:17" ht="165" outlineLevel="1">
      <c r="A14" s="6" t="s">
        <v>56</v>
      </c>
      <c r="B14" s="6" t="s">
        <v>67</v>
      </c>
      <c r="C14" s="5" t="s">
        <v>68</v>
      </c>
      <c r="D14" s="23" t="s">
        <v>59</v>
      </c>
      <c r="E14" s="23" t="s">
        <v>38</v>
      </c>
      <c r="F14" s="6"/>
      <c r="G14" s="6"/>
      <c r="H14" s="31" t="s">
        <v>39</v>
      </c>
      <c r="I14" s="6"/>
      <c r="J14" s="6"/>
      <c r="K14" s="6"/>
      <c r="L14" s="6" t="s">
        <v>69</v>
      </c>
      <c r="M14" s="6"/>
      <c r="N14" s="22">
        <v>1</v>
      </c>
      <c r="O14" s="33" t="s">
        <v>70</v>
      </c>
      <c r="P14" s="6" t="s">
        <v>71</v>
      </c>
      <c r="Q14" s="6" t="s">
        <v>72</v>
      </c>
    </row>
    <row r="15" spans="1:17" ht="225" outlineLevel="1">
      <c r="A15" s="6" t="s">
        <v>56</v>
      </c>
      <c r="B15" s="6" t="s">
        <v>73</v>
      </c>
      <c r="C15" s="5" t="s">
        <v>74</v>
      </c>
      <c r="D15" s="23" t="s">
        <v>59</v>
      </c>
      <c r="E15" s="23" t="s">
        <v>38</v>
      </c>
      <c r="F15" s="6"/>
      <c r="G15" s="6"/>
      <c r="H15" s="31" t="s">
        <v>39</v>
      </c>
      <c r="I15" s="6"/>
      <c r="J15" s="6"/>
      <c r="K15" s="6"/>
      <c r="L15" s="6" t="s">
        <v>75</v>
      </c>
      <c r="M15" s="6"/>
      <c r="N15" s="22">
        <v>1</v>
      </c>
      <c r="O15" s="33" t="s">
        <v>76</v>
      </c>
      <c r="P15" s="33" t="s">
        <v>77</v>
      </c>
      <c r="Q15" s="6" t="s">
        <v>63</v>
      </c>
    </row>
    <row r="16" spans="1:17" s="3" customFormat="1" ht="30">
      <c r="A16" s="25"/>
      <c r="B16" s="25">
        <v>3</v>
      </c>
      <c r="C16" s="26" t="s">
        <v>78</v>
      </c>
      <c r="D16" s="27"/>
      <c r="E16" s="27"/>
      <c r="F16" s="25"/>
      <c r="G16" s="25"/>
      <c r="H16" s="25"/>
      <c r="I16" s="25"/>
      <c r="J16" s="25"/>
      <c r="K16" s="25"/>
      <c r="L16" s="25"/>
      <c r="M16" s="25"/>
      <c r="N16" s="43">
        <f>AVERAGE(N17:N24)</f>
        <v>0.9285714285714286</v>
      </c>
      <c r="O16" s="38"/>
      <c r="P16" s="25"/>
      <c r="Q16" s="25"/>
    </row>
    <row r="17" spans="1:17" ht="33.75" outlineLevel="1">
      <c r="A17" s="6" t="s">
        <v>56</v>
      </c>
      <c r="B17" s="6" t="s">
        <v>79</v>
      </c>
      <c r="C17" s="5" t="s">
        <v>80</v>
      </c>
      <c r="D17" s="29">
        <v>1</v>
      </c>
      <c r="E17" s="23" t="s">
        <v>81</v>
      </c>
      <c r="F17" s="6"/>
      <c r="G17" s="6"/>
      <c r="H17" s="31" t="s">
        <v>39</v>
      </c>
      <c r="I17" s="6"/>
      <c r="J17" s="6"/>
      <c r="K17" s="6"/>
      <c r="L17" s="6"/>
      <c r="M17" s="6"/>
      <c r="N17" s="6"/>
      <c r="O17" s="33"/>
      <c r="P17" s="6"/>
      <c r="Q17" s="6"/>
    </row>
    <row r="18" spans="1:17" ht="180" outlineLevel="1">
      <c r="A18" s="6" t="s">
        <v>82</v>
      </c>
      <c r="B18" s="6" t="s">
        <v>83</v>
      </c>
      <c r="C18" s="5" t="s">
        <v>84</v>
      </c>
      <c r="D18" s="29" t="s">
        <v>85</v>
      </c>
      <c r="E18" s="23" t="s">
        <v>38</v>
      </c>
      <c r="F18" s="6"/>
      <c r="G18" s="6"/>
      <c r="H18" s="31" t="s">
        <v>39</v>
      </c>
      <c r="I18" s="6"/>
      <c r="J18" s="6"/>
      <c r="K18" s="6" t="s">
        <v>86</v>
      </c>
      <c r="L18" s="6"/>
      <c r="M18" s="6"/>
      <c r="N18" s="22">
        <v>1</v>
      </c>
      <c r="O18" s="33" t="s">
        <v>87</v>
      </c>
      <c r="P18" s="6" t="s">
        <v>88</v>
      </c>
      <c r="Q18" s="6" t="s">
        <v>89</v>
      </c>
    </row>
    <row r="19" spans="1:17" ht="225" outlineLevel="1">
      <c r="A19" s="6" t="s">
        <v>90</v>
      </c>
      <c r="B19" s="6" t="s">
        <v>91</v>
      </c>
      <c r="C19" s="5" t="s">
        <v>92</v>
      </c>
      <c r="D19" s="29" t="s">
        <v>93</v>
      </c>
      <c r="E19" s="23" t="s">
        <v>94</v>
      </c>
      <c r="F19" s="6"/>
      <c r="G19" s="6"/>
      <c r="H19" s="31" t="s">
        <v>39</v>
      </c>
      <c r="I19" s="6"/>
      <c r="J19" s="6"/>
      <c r="K19" s="6"/>
      <c r="L19" s="6" t="s">
        <v>95</v>
      </c>
      <c r="M19" s="6"/>
      <c r="N19" s="22">
        <v>1</v>
      </c>
      <c r="O19" s="33" t="s">
        <v>96</v>
      </c>
      <c r="P19" s="6" t="s">
        <v>97</v>
      </c>
      <c r="Q19" s="6" t="s">
        <v>98</v>
      </c>
    </row>
    <row r="20" spans="1:17" ht="56.25" outlineLevel="1">
      <c r="A20" s="6" t="s">
        <v>99</v>
      </c>
      <c r="B20" s="6" t="s">
        <v>100</v>
      </c>
      <c r="C20" s="5" t="s">
        <v>101</v>
      </c>
      <c r="D20" s="29" t="s">
        <v>102</v>
      </c>
      <c r="E20" s="23" t="s">
        <v>103</v>
      </c>
      <c r="F20" s="6"/>
      <c r="G20" s="6"/>
      <c r="H20" s="31" t="s">
        <v>39</v>
      </c>
      <c r="I20" s="6"/>
      <c r="J20" s="6"/>
      <c r="K20" s="6"/>
      <c r="L20" s="6" t="s">
        <v>104</v>
      </c>
      <c r="M20" s="6" t="s">
        <v>105</v>
      </c>
      <c r="N20" s="22">
        <v>0.9</v>
      </c>
      <c r="O20" s="33" t="s">
        <v>106</v>
      </c>
      <c r="P20" s="6" t="s">
        <v>107</v>
      </c>
      <c r="Q20" s="6"/>
    </row>
    <row r="21" spans="1:17" ht="87" customHeight="1" outlineLevel="1">
      <c r="A21" s="6" t="s">
        <v>56</v>
      </c>
      <c r="B21" s="6" t="s">
        <v>108</v>
      </c>
      <c r="C21" s="5" t="s">
        <v>109</v>
      </c>
      <c r="D21" s="29">
        <v>1</v>
      </c>
      <c r="E21" s="23" t="s">
        <v>110</v>
      </c>
      <c r="F21" s="31" t="s">
        <v>39</v>
      </c>
      <c r="G21" s="31" t="s">
        <v>39</v>
      </c>
      <c r="H21" s="31" t="s">
        <v>39</v>
      </c>
      <c r="I21" s="31" t="s">
        <v>39</v>
      </c>
      <c r="J21" s="6" t="s">
        <v>111</v>
      </c>
      <c r="K21" s="6" t="s">
        <v>112</v>
      </c>
      <c r="L21" s="6" t="s">
        <v>113</v>
      </c>
      <c r="M21" s="6"/>
      <c r="N21" s="22">
        <v>1</v>
      </c>
      <c r="O21" s="33"/>
      <c r="P21" s="6"/>
      <c r="Q21" s="6"/>
    </row>
    <row r="22" spans="1:17" ht="120" outlineLevel="1">
      <c r="A22" s="6" t="s">
        <v>99</v>
      </c>
      <c r="B22" s="6" t="s">
        <v>114</v>
      </c>
      <c r="C22" s="5" t="s">
        <v>115</v>
      </c>
      <c r="D22" s="29" t="s">
        <v>116</v>
      </c>
      <c r="E22" s="23" t="s">
        <v>103</v>
      </c>
      <c r="F22" s="31" t="s">
        <v>39</v>
      </c>
      <c r="G22" s="31" t="s">
        <v>39</v>
      </c>
      <c r="H22" s="31" t="s">
        <v>39</v>
      </c>
      <c r="I22" s="31" t="s">
        <v>39</v>
      </c>
      <c r="J22" s="6" t="s">
        <v>117</v>
      </c>
      <c r="K22" s="6" t="s">
        <v>118</v>
      </c>
      <c r="L22" s="6" t="s">
        <v>119</v>
      </c>
      <c r="M22" s="6" t="s">
        <v>120</v>
      </c>
      <c r="N22" s="22">
        <v>0.8</v>
      </c>
      <c r="O22" s="33" t="s">
        <v>121</v>
      </c>
      <c r="P22" s="6" t="s">
        <v>122</v>
      </c>
      <c r="Q22" s="6"/>
    </row>
    <row r="23" spans="1:17" ht="66.75" customHeight="1" outlineLevel="1">
      <c r="A23" s="6" t="s">
        <v>99</v>
      </c>
      <c r="B23" s="6" t="s">
        <v>123</v>
      </c>
      <c r="C23" s="5" t="s">
        <v>124</v>
      </c>
      <c r="D23" s="29" t="s">
        <v>125</v>
      </c>
      <c r="E23" s="23" t="s">
        <v>103</v>
      </c>
      <c r="F23" s="31" t="s">
        <v>39</v>
      </c>
      <c r="G23" s="31" t="s">
        <v>39</v>
      </c>
      <c r="H23" s="31" t="s">
        <v>39</v>
      </c>
      <c r="I23" s="31" t="s">
        <v>39</v>
      </c>
      <c r="J23" s="6" t="s">
        <v>126</v>
      </c>
      <c r="K23" s="6" t="s">
        <v>127</v>
      </c>
      <c r="L23" s="6" t="s">
        <v>127</v>
      </c>
      <c r="M23" s="6" t="s">
        <v>127</v>
      </c>
      <c r="N23" s="22">
        <v>1</v>
      </c>
      <c r="O23" s="6" t="s">
        <v>128</v>
      </c>
      <c r="P23" s="6" t="s">
        <v>42</v>
      </c>
      <c r="Q23" s="6"/>
    </row>
    <row r="24" spans="1:17" ht="105" outlineLevel="1">
      <c r="A24" s="6" t="s">
        <v>99</v>
      </c>
      <c r="B24" s="6" t="s">
        <v>129</v>
      </c>
      <c r="C24" s="5" t="s">
        <v>130</v>
      </c>
      <c r="D24" s="29" t="s">
        <v>131</v>
      </c>
      <c r="E24" s="23" t="s">
        <v>103</v>
      </c>
      <c r="F24" s="31" t="s">
        <v>39</v>
      </c>
      <c r="G24" s="31" t="s">
        <v>39</v>
      </c>
      <c r="H24" s="31" t="s">
        <v>39</v>
      </c>
      <c r="I24" s="31" t="s">
        <v>39</v>
      </c>
      <c r="J24" s="6" t="s">
        <v>132</v>
      </c>
      <c r="K24" s="6" t="s">
        <v>133</v>
      </c>
      <c r="L24" s="6" t="s">
        <v>134</v>
      </c>
      <c r="M24" s="6" t="s">
        <v>135</v>
      </c>
      <c r="N24" s="22">
        <v>0.8</v>
      </c>
      <c r="O24" s="6" t="s">
        <v>136</v>
      </c>
      <c r="P24" s="6" t="s">
        <v>137</v>
      </c>
      <c r="Q24" s="6"/>
    </row>
    <row r="25" spans="1:17" s="3" customFormat="1">
      <c r="A25" s="24"/>
      <c r="B25" s="25">
        <v>4</v>
      </c>
      <c r="C25" s="26" t="s">
        <v>138</v>
      </c>
      <c r="D25" s="27"/>
      <c r="E25" s="27"/>
      <c r="F25" s="25"/>
      <c r="G25" s="25"/>
      <c r="H25" s="25"/>
      <c r="I25" s="25"/>
      <c r="J25" s="25"/>
      <c r="K25" s="25"/>
      <c r="L25" s="25"/>
      <c r="M25" s="25"/>
      <c r="N25" s="42">
        <f>AVERAGE(N26:N29)</f>
        <v>0.49</v>
      </c>
      <c r="O25" s="38"/>
      <c r="P25" s="25"/>
      <c r="Q25" s="25"/>
    </row>
    <row r="26" spans="1:17" ht="75" outlineLevel="1">
      <c r="A26" s="6" t="s">
        <v>35</v>
      </c>
      <c r="B26" s="6" t="s">
        <v>139</v>
      </c>
      <c r="C26" s="5" t="s">
        <v>140</v>
      </c>
      <c r="D26" s="29" t="s">
        <v>141</v>
      </c>
      <c r="E26" s="23" t="s">
        <v>38</v>
      </c>
      <c r="F26" s="31" t="s">
        <v>39</v>
      </c>
      <c r="G26" s="6"/>
      <c r="H26" s="6"/>
      <c r="I26" s="6"/>
      <c r="J26" s="6" t="s">
        <v>142</v>
      </c>
      <c r="K26" s="6" t="s">
        <v>143</v>
      </c>
      <c r="L26" s="6" t="s">
        <v>144</v>
      </c>
      <c r="M26" s="6"/>
      <c r="N26" s="22">
        <v>0.73</v>
      </c>
      <c r="O26" s="33" t="s">
        <v>145</v>
      </c>
      <c r="P26" s="6" t="s">
        <v>146</v>
      </c>
      <c r="Q26" s="6" t="s">
        <v>147</v>
      </c>
    </row>
    <row r="27" spans="1:17" ht="75" outlineLevel="1">
      <c r="A27" s="6" t="s">
        <v>35</v>
      </c>
      <c r="B27" s="6" t="s">
        <v>148</v>
      </c>
      <c r="C27" s="5" t="s">
        <v>149</v>
      </c>
      <c r="D27" s="23" t="s">
        <v>150</v>
      </c>
      <c r="E27" s="23" t="s">
        <v>38</v>
      </c>
      <c r="F27" s="6"/>
      <c r="G27" s="31" t="s">
        <v>39</v>
      </c>
      <c r="H27" s="31" t="s">
        <v>39</v>
      </c>
      <c r="I27" s="31" t="s">
        <v>39</v>
      </c>
      <c r="J27" s="6" t="s">
        <v>142</v>
      </c>
      <c r="K27" s="6" t="s">
        <v>143</v>
      </c>
      <c r="L27" s="6" t="s">
        <v>144</v>
      </c>
      <c r="M27" s="6"/>
      <c r="N27" s="22">
        <v>0.73</v>
      </c>
      <c r="O27" s="33" t="s">
        <v>145</v>
      </c>
      <c r="P27" s="6" t="s">
        <v>146</v>
      </c>
      <c r="Q27" s="6" t="s">
        <v>147</v>
      </c>
    </row>
    <row r="28" spans="1:17" ht="135" outlineLevel="1">
      <c r="A28" s="6" t="s">
        <v>35</v>
      </c>
      <c r="B28" s="6" t="s">
        <v>151</v>
      </c>
      <c r="C28" s="5" t="s">
        <v>152</v>
      </c>
      <c r="D28" s="23" t="s">
        <v>153</v>
      </c>
      <c r="E28" s="23" t="s">
        <v>38</v>
      </c>
      <c r="F28" s="31" t="s">
        <v>39</v>
      </c>
      <c r="G28" s="6"/>
      <c r="H28" s="6"/>
      <c r="I28" s="6"/>
      <c r="J28" s="6"/>
      <c r="K28" s="6" t="s">
        <v>154</v>
      </c>
      <c r="L28" s="6" t="s">
        <v>155</v>
      </c>
      <c r="M28" s="6" t="s">
        <v>156</v>
      </c>
      <c r="N28" s="22">
        <v>0.5</v>
      </c>
      <c r="O28" s="33" t="s">
        <v>157</v>
      </c>
      <c r="P28" s="6" t="s">
        <v>158</v>
      </c>
      <c r="Q28" s="6" t="s">
        <v>159</v>
      </c>
    </row>
    <row r="29" spans="1:17" ht="67.5" outlineLevel="1">
      <c r="A29" s="6" t="s">
        <v>35</v>
      </c>
      <c r="B29" s="6" t="s">
        <v>160</v>
      </c>
      <c r="C29" s="5" t="s">
        <v>161</v>
      </c>
      <c r="D29" s="23" t="s">
        <v>162</v>
      </c>
      <c r="E29" s="23" t="s">
        <v>38</v>
      </c>
      <c r="F29" s="6"/>
      <c r="G29" s="31" t="s">
        <v>39</v>
      </c>
      <c r="H29" s="31" t="s">
        <v>39</v>
      </c>
      <c r="I29" s="31" t="s">
        <v>39</v>
      </c>
      <c r="J29" s="6"/>
      <c r="K29" s="6"/>
      <c r="L29" s="6"/>
      <c r="M29" s="6"/>
      <c r="N29" s="22">
        <v>0</v>
      </c>
      <c r="O29" s="33" t="s">
        <v>163</v>
      </c>
      <c r="P29" s="6" t="s">
        <v>164</v>
      </c>
      <c r="Q29" s="6" t="s">
        <v>165</v>
      </c>
    </row>
    <row r="30" spans="1:17" s="3" customFormat="1">
      <c r="A30" s="24"/>
      <c r="B30" s="25">
        <v>5</v>
      </c>
      <c r="C30" s="26" t="s">
        <v>166</v>
      </c>
      <c r="D30" s="27"/>
      <c r="E30" s="27"/>
      <c r="F30" s="25"/>
      <c r="G30" s="25"/>
      <c r="H30" s="25"/>
      <c r="I30" s="25"/>
      <c r="J30" s="25"/>
      <c r="K30" s="25"/>
      <c r="L30" s="25"/>
      <c r="M30" s="25"/>
      <c r="N30" s="42">
        <f>AVERAGE(N31:N32)</f>
        <v>0.875</v>
      </c>
      <c r="O30" s="38"/>
      <c r="P30" s="25"/>
      <c r="Q30" s="25"/>
    </row>
    <row r="31" spans="1:17" ht="75.75" customHeight="1" outlineLevel="1">
      <c r="A31" s="6" t="s">
        <v>56</v>
      </c>
      <c r="B31" s="6" t="s">
        <v>167</v>
      </c>
      <c r="C31" s="5" t="s">
        <v>168</v>
      </c>
      <c r="D31" s="29" t="s">
        <v>169</v>
      </c>
      <c r="E31" s="23" t="s">
        <v>170</v>
      </c>
      <c r="F31" s="31" t="s">
        <v>39</v>
      </c>
      <c r="G31" s="6"/>
      <c r="H31" s="6"/>
      <c r="I31" s="6"/>
      <c r="J31" s="6"/>
      <c r="K31" s="6"/>
      <c r="L31" s="6" t="s">
        <v>171</v>
      </c>
      <c r="M31" s="6"/>
      <c r="N31" s="22">
        <v>1</v>
      </c>
      <c r="O31" s="33" t="s">
        <v>172</v>
      </c>
      <c r="P31" s="6" t="s">
        <v>173</v>
      </c>
      <c r="Q31" s="6" t="s">
        <v>174</v>
      </c>
    </row>
    <row r="32" spans="1:17" ht="75" outlineLevel="1">
      <c r="A32" s="6" t="s">
        <v>56</v>
      </c>
      <c r="B32" s="6" t="s">
        <v>175</v>
      </c>
      <c r="C32" s="5" t="s">
        <v>176</v>
      </c>
      <c r="D32" s="29" t="s">
        <v>177</v>
      </c>
      <c r="E32" s="23" t="s">
        <v>170</v>
      </c>
      <c r="F32" s="31" t="s">
        <v>39</v>
      </c>
      <c r="G32" s="31" t="s">
        <v>39</v>
      </c>
      <c r="H32" s="31" t="s">
        <v>39</v>
      </c>
      <c r="I32" s="31" t="s">
        <v>39</v>
      </c>
      <c r="J32" s="6" t="s">
        <v>178</v>
      </c>
      <c r="K32" s="6" t="s">
        <v>178</v>
      </c>
      <c r="L32" s="6" t="s">
        <v>179</v>
      </c>
      <c r="M32" s="6"/>
      <c r="N32" s="35">
        <f>3/4</f>
        <v>0.75</v>
      </c>
      <c r="O32" s="33" t="s">
        <v>180</v>
      </c>
      <c r="P32" s="6" t="s">
        <v>181</v>
      </c>
      <c r="Q32" s="6" t="s">
        <v>174</v>
      </c>
    </row>
    <row r="33" spans="1:17" s="3" customFormat="1">
      <c r="A33" s="24"/>
      <c r="B33" s="25">
        <v>6</v>
      </c>
      <c r="C33" s="26" t="s">
        <v>182</v>
      </c>
      <c r="D33" s="27"/>
      <c r="E33" s="27"/>
      <c r="F33" s="25"/>
      <c r="G33" s="25"/>
      <c r="H33" s="25"/>
      <c r="I33" s="25"/>
      <c r="J33" s="25"/>
      <c r="K33" s="25"/>
      <c r="L33" s="25"/>
      <c r="M33" s="25"/>
      <c r="N33" s="42">
        <f>AVERAGE(N34:N35)</f>
        <v>0.71428571428571419</v>
      </c>
      <c r="O33" s="38"/>
      <c r="P33" s="25"/>
      <c r="Q33" s="25"/>
    </row>
    <row r="34" spans="1:17" ht="240" outlineLevel="1">
      <c r="A34" s="6" t="s">
        <v>56</v>
      </c>
      <c r="B34" s="6" t="s">
        <v>183</v>
      </c>
      <c r="C34" s="5" t="s">
        <v>184</v>
      </c>
      <c r="D34" s="29" t="s">
        <v>185</v>
      </c>
      <c r="E34" s="23" t="s">
        <v>170</v>
      </c>
      <c r="F34" s="31" t="s">
        <v>39</v>
      </c>
      <c r="G34" s="31" t="s">
        <v>39</v>
      </c>
      <c r="H34" s="31" t="s">
        <v>39</v>
      </c>
      <c r="I34" s="31" t="s">
        <v>39</v>
      </c>
      <c r="J34" s="6" t="s">
        <v>186</v>
      </c>
      <c r="K34" s="6" t="s">
        <v>186</v>
      </c>
      <c r="L34" s="6" t="s">
        <v>187</v>
      </c>
      <c r="M34" s="6" t="s">
        <v>188</v>
      </c>
      <c r="N34" s="35">
        <f>6/7</f>
        <v>0.8571428571428571</v>
      </c>
      <c r="O34" s="33" t="s">
        <v>189</v>
      </c>
      <c r="P34" s="6" t="s">
        <v>190</v>
      </c>
      <c r="Q34" s="6" t="s">
        <v>191</v>
      </c>
    </row>
    <row r="35" spans="1:17" ht="195" outlineLevel="1">
      <c r="A35" s="6" t="s">
        <v>192</v>
      </c>
      <c r="B35" s="6" t="s">
        <v>193</v>
      </c>
      <c r="C35" s="5" t="s">
        <v>194</v>
      </c>
      <c r="D35" s="23" t="s">
        <v>195</v>
      </c>
      <c r="E35" s="23" t="s">
        <v>196</v>
      </c>
      <c r="F35" s="31" t="s">
        <v>39</v>
      </c>
      <c r="G35" s="31" t="s">
        <v>39</v>
      </c>
      <c r="H35" s="31" t="s">
        <v>39</v>
      </c>
      <c r="I35" s="31" t="s">
        <v>39</v>
      </c>
      <c r="J35" s="6"/>
      <c r="K35" s="6"/>
      <c r="L35" s="6" t="s">
        <v>197</v>
      </c>
      <c r="M35" s="6" t="s">
        <v>198</v>
      </c>
      <c r="N35" s="35">
        <f>4/7</f>
        <v>0.5714285714285714</v>
      </c>
      <c r="O35" s="33" t="s">
        <v>199</v>
      </c>
      <c r="P35" s="6" t="s">
        <v>200</v>
      </c>
      <c r="Q35" s="6" t="s">
        <v>174</v>
      </c>
    </row>
    <row r="36" spans="1:17" s="3" customFormat="1">
      <c r="A36" s="25"/>
      <c r="B36" s="25">
        <v>7</v>
      </c>
      <c r="C36" s="26" t="s">
        <v>201</v>
      </c>
      <c r="D36" s="27"/>
      <c r="E36" s="27"/>
      <c r="F36" s="25"/>
      <c r="G36" s="25"/>
      <c r="H36" s="25"/>
      <c r="I36" s="25"/>
      <c r="J36" s="25"/>
      <c r="K36" s="25"/>
      <c r="L36" s="25"/>
      <c r="M36" s="25"/>
      <c r="N36" s="42">
        <f>AVERAGE(N37:N41)</f>
        <v>0.9</v>
      </c>
      <c r="O36" s="38"/>
      <c r="P36" s="25"/>
      <c r="Q36" s="25"/>
    </row>
    <row r="37" spans="1:17" ht="150" outlineLevel="1">
      <c r="A37" s="6" t="s">
        <v>99</v>
      </c>
      <c r="B37" s="6" t="s">
        <v>202</v>
      </c>
      <c r="C37" s="5" t="s">
        <v>203</v>
      </c>
      <c r="D37" s="29" t="s">
        <v>204</v>
      </c>
      <c r="E37" s="23" t="s">
        <v>170</v>
      </c>
      <c r="F37" s="31" t="s">
        <v>39</v>
      </c>
      <c r="G37" s="31" t="s">
        <v>39</v>
      </c>
      <c r="H37" s="31" t="s">
        <v>39</v>
      </c>
      <c r="I37" s="31" t="s">
        <v>39</v>
      </c>
      <c r="J37" s="6" t="s">
        <v>205</v>
      </c>
      <c r="K37" s="6" t="s">
        <v>205</v>
      </c>
      <c r="L37" s="6" t="s">
        <v>206</v>
      </c>
      <c r="M37" s="6" t="s">
        <v>207</v>
      </c>
      <c r="N37" s="35">
        <f>8/12</f>
        <v>0.66666666666666663</v>
      </c>
      <c r="O37" s="33" t="s">
        <v>208</v>
      </c>
      <c r="P37" s="6" t="s">
        <v>209</v>
      </c>
      <c r="Q37" s="6" t="s">
        <v>174</v>
      </c>
    </row>
    <row r="38" spans="1:17" ht="60" outlineLevel="1">
      <c r="A38" s="6" t="s">
        <v>90</v>
      </c>
      <c r="B38" s="6" t="s">
        <v>210</v>
      </c>
      <c r="C38" s="5" t="s">
        <v>211</v>
      </c>
      <c r="D38" s="29" t="s">
        <v>204</v>
      </c>
      <c r="E38" s="23" t="s">
        <v>212</v>
      </c>
      <c r="F38" s="31" t="s">
        <v>39</v>
      </c>
      <c r="G38" s="31" t="s">
        <v>39</v>
      </c>
      <c r="H38" s="31" t="s">
        <v>39</v>
      </c>
      <c r="I38" s="31" t="s">
        <v>39</v>
      </c>
      <c r="J38" s="6" t="s">
        <v>213</v>
      </c>
      <c r="K38" s="6" t="s">
        <v>213</v>
      </c>
      <c r="L38" s="6" t="s">
        <v>213</v>
      </c>
      <c r="M38" s="6" t="s">
        <v>213</v>
      </c>
      <c r="N38" s="35">
        <f>12/12</f>
        <v>1</v>
      </c>
      <c r="O38" s="33" t="s">
        <v>214</v>
      </c>
      <c r="P38" s="6" t="s">
        <v>215</v>
      </c>
      <c r="Q38" s="6"/>
    </row>
    <row r="39" spans="1:17" ht="120" outlineLevel="1">
      <c r="A39" s="6" t="s">
        <v>56</v>
      </c>
      <c r="B39" s="6" t="s">
        <v>216</v>
      </c>
      <c r="C39" s="5" t="s">
        <v>217</v>
      </c>
      <c r="D39" s="29" t="s">
        <v>218</v>
      </c>
      <c r="E39" s="23" t="s">
        <v>38</v>
      </c>
      <c r="F39" s="31" t="s">
        <v>39</v>
      </c>
      <c r="G39" s="31" t="s">
        <v>39</v>
      </c>
      <c r="H39" s="31" t="s">
        <v>39</v>
      </c>
      <c r="I39" s="31" t="s">
        <v>39</v>
      </c>
      <c r="J39" s="6"/>
      <c r="K39" s="6" t="s">
        <v>219</v>
      </c>
      <c r="L39" s="6" t="s">
        <v>220</v>
      </c>
      <c r="M39" s="6"/>
      <c r="N39" s="35">
        <f>5/6</f>
        <v>0.83333333333333337</v>
      </c>
      <c r="O39" s="33" t="s">
        <v>221</v>
      </c>
      <c r="P39" s="6"/>
      <c r="Q39" s="6" t="s">
        <v>222</v>
      </c>
    </row>
    <row r="40" spans="1:17" ht="330" outlineLevel="1">
      <c r="A40" s="6" t="s">
        <v>99</v>
      </c>
      <c r="B40" s="6" t="s">
        <v>223</v>
      </c>
      <c r="C40" s="5" t="s">
        <v>224</v>
      </c>
      <c r="D40" s="29">
        <v>1</v>
      </c>
      <c r="E40" s="23" t="s">
        <v>103</v>
      </c>
      <c r="F40" s="31" t="s">
        <v>39</v>
      </c>
      <c r="G40" s="31" t="s">
        <v>39</v>
      </c>
      <c r="H40" s="31" t="s">
        <v>39</v>
      </c>
      <c r="I40" s="31" t="s">
        <v>39</v>
      </c>
      <c r="J40" s="6"/>
      <c r="K40" s="6" t="s">
        <v>225</v>
      </c>
      <c r="L40" s="6" t="s">
        <v>226</v>
      </c>
      <c r="M40" s="6" t="s">
        <v>227</v>
      </c>
      <c r="N40" s="35">
        <v>1</v>
      </c>
      <c r="O40" s="33" t="s">
        <v>228</v>
      </c>
      <c r="P40" s="6"/>
      <c r="Q40" s="6"/>
    </row>
    <row r="41" spans="1:17" ht="87.75" customHeight="1" outlineLevel="1">
      <c r="A41" s="6" t="s">
        <v>99</v>
      </c>
      <c r="B41" s="6" t="s">
        <v>229</v>
      </c>
      <c r="C41" s="5" t="s">
        <v>230</v>
      </c>
      <c r="D41" s="29">
        <v>1</v>
      </c>
      <c r="E41" s="23" t="s">
        <v>231</v>
      </c>
      <c r="F41" s="31" t="s">
        <v>39</v>
      </c>
      <c r="G41" s="31" t="s">
        <v>39</v>
      </c>
      <c r="H41" s="31" t="s">
        <v>39</v>
      </c>
      <c r="I41" s="31" t="s">
        <v>39</v>
      </c>
      <c r="J41" s="6"/>
      <c r="K41" s="6" t="s">
        <v>232</v>
      </c>
      <c r="L41" s="6" t="s">
        <v>233</v>
      </c>
      <c r="M41" s="6" t="s">
        <v>233</v>
      </c>
      <c r="N41" s="22">
        <v>1</v>
      </c>
      <c r="O41" s="6" t="s">
        <v>234</v>
      </c>
      <c r="P41" s="6"/>
      <c r="Q41" s="6"/>
    </row>
    <row r="42" spans="1:17" s="3" customFormat="1">
      <c r="A42" s="25"/>
      <c r="B42" s="25">
        <v>8</v>
      </c>
      <c r="C42" s="26" t="s">
        <v>235</v>
      </c>
      <c r="D42" s="27"/>
      <c r="E42" s="27"/>
      <c r="F42" s="25"/>
      <c r="G42" s="25"/>
      <c r="H42" s="25"/>
      <c r="I42" s="25"/>
      <c r="J42" s="25"/>
      <c r="K42" s="25"/>
      <c r="L42" s="25"/>
      <c r="M42" s="25"/>
      <c r="N42" s="42">
        <f>AVERAGE(N43:N44)</f>
        <v>1</v>
      </c>
      <c r="O42" s="38"/>
      <c r="P42" s="25"/>
      <c r="Q42" s="25"/>
    </row>
    <row r="43" spans="1:17" ht="300" outlineLevel="1">
      <c r="A43" s="6" t="s">
        <v>56</v>
      </c>
      <c r="B43" s="6" t="s">
        <v>236</v>
      </c>
      <c r="C43" s="5" t="s">
        <v>237</v>
      </c>
      <c r="D43" s="29">
        <v>1</v>
      </c>
      <c r="E43" s="23" t="s">
        <v>238</v>
      </c>
      <c r="F43" s="31" t="s">
        <v>39</v>
      </c>
      <c r="G43" s="31" t="s">
        <v>39</v>
      </c>
      <c r="H43" s="31" t="s">
        <v>39</v>
      </c>
      <c r="I43" s="31" t="s">
        <v>39</v>
      </c>
      <c r="J43" s="6"/>
      <c r="K43" s="6"/>
      <c r="L43" s="6" t="s">
        <v>239</v>
      </c>
      <c r="M43" s="6" t="s">
        <v>240</v>
      </c>
      <c r="N43" s="22">
        <v>1</v>
      </c>
      <c r="O43" s="33" t="s">
        <v>241</v>
      </c>
      <c r="P43" s="6" t="s">
        <v>242</v>
      </c>
      <c r="Q43" s="6"/>
    </row>
    <row r="44" spans="1:17" ht="105" outlineLevel="1">
      <c r="A44" s="6" t="s">
        <v>56</v>
      </c>
      <c r="B44" s="6" t="s">
        <v>243</v>
      </c>
      <c r="C44" s="5" t="s">
        <v>244</v>
      </c>
      <c r="D44" s="29" t="s">
        <v>245</v>
      </c>
      <c r="E44" s="23" t="s">
        <v>170</v>
      </c>
      <c r="F44" s="31" t="s">
        <v>39</v>
      </c>
      <c r="G44" s="6"/>
      <c r="H44" s="31" t="s">
        <v>39</v>
      </c>
      <c r="I44" s="6"/>
      <c r="J44" s="6"/>
      <c r="K44" s="6"/>
      <c r="L44" s="6"/>
      <c r="M44" s="33" t="s">
        <v>246</v>
      </c>
      <c r="N44" s="22">
        <v>1</v>
      </c>
      <c r="O44" s="33" t="s">
        <v>247</v>
      </c>
      <c r="P44" s="6" t="s">
        <v>248</v>
      </c>
      <c r="Q44" s="6"/>
    </row>
    <row r="45" spans="1:17" s="3" customFormat="1">
      <c r="A45" s="25"/>
      <c r="B45" s="25">
        <v>9</v>
      </c>
      <c r="C45" s="26" t="s">
        <v>249</v>
      </c>
      <c r="D45" s="27"/>
      <c r="E45" s="27"/>
      <c r="F45" s="25"/>
      <c r="G45" s="25"/>
      <c r="H45" s="25"/>
      <c r="I45" s="25"/>
      <c r="J45" s="25"/>
      <c r="K45" s="25"/>
      <c r="L45" s="25"/>
      <c r="M45" s="25"/>
      <c r="N45" s="42">
        <f>AVERAGE(N46:N50)</f>
        <v>0.6</v>
      </c>
      <c r="O45" s="38"/>
      <c r="P45" s="25"/>
      <c r="Q45" s="25"/>
    </row>
    <row r="46" spans="1:17" ht="150" outlineLevel="1">
      <c r="A46" s="6" t="s">
        <v>56</v>
      </c>
      <c r="B46" s="6" t="s">
        <v>250</v>
      </c>
      <c r="C46" s="5" t="s">
        <v>251</v>
      </c>
      <c r="D46" s="23" t="s">
        <v>252</v>
      </c>
      <c r="E46" s="23" t="s">
        <v>253</v>
      </c>
      <c r="F46" s="31" t="s">
        <v>39</v>
      </c>
      <c r="G46" s="31" t="s">
        <v>39</v>
      </c>
      <c r="H46" s="31" t="s">
        <v>39</v>
      </c>
      <c r="I46" s="31" t="s">
        <v>39</v>
      </c>
      <c r="J46" s="6" t="s">
        <v>254</v>
      </c>
      <c r="K46" s="6" t="s">
        <v>255</v>
      </c>
      <c r="L46" s="6" t="s">
        <v>256</v>
      </c>
      <c r="M46" s="6" t="s">
        <v>257</v>
      </c>
      <c r="N46" s="22">
        <v>0.5</v>
      </c>
      <c r="O46" s="33" t="s">
        <v>258</v>
      </c>
      <c r="P46" s="6" t="s">
        <v>259</v>
      </c>
      <c r="Q46" s="6"/>
    </row>
    <row r="47" spans="1:17" ht="225" outlineLevel="1">
      <c r="A47" s="6" t="s">
        <v>56</v>
      </c>
      <c r="B47" s="6">
        <v>9.1999999999999993</v>
      </c>
      <c r="C47" s="5" t="s">
        <v>260</v>
      </c>
      <c r="D47" s="23" t="s">
        <v>261</v>
      </c>
      <c r="E47" s="23" t="s">
        <v>253</v>
      </c>
      <c r="F47" s="31" t="s">
        <v>39</v>
      </c>
      <c r="G47" s="31" t="s">
        <v>39</v>
      </c>
      <c r="H47" s="31" t="s">
        <v>39</v>
      </c>
      <c r="I47" s="31" t="s">
        <v>39</v>
      </c>
      <c r="J47" s="6"/>
      <c r="K47" s="6"/>
      <c r="L47" s="6" t="s">
        <v>262</v>
      </c>
      <c r="M47" s="6"/>
      <c r="N47" s="22">
        <v>0.5</v>
      </c>
      <c r="O47" s="33" t="s">
        <v>263</v>
      </c>
      <c r="P47" s="6" t="s">
        <v>264</v>
      </c>
      <c r="Q47" s="6" t="s">
        <v>174</v>
      </c>
    </row>
    <row r="48" spans="1:17" ht="75" outlineLevel="1">
      <c r="A48" s="6" t="s">
        <v>56</v>
      </c>
      <c r="B48" s="6" t="s">
        <v>265</v>
      </c>
      <c r="C48" s="5" t="s">
        <v>266</v>
      </c>
      <c r="D48" s="23" t="s">
        <v>267</v>
      </c>
      <c r="E48" s="23" t="s">
        <v>253</v>
      </c>
      <c r="F48" s="31" t="s">
        <v>39</v>
      </c>
      <c r="G48" s="31" t="s">
        <v>39</v>
      </c>
      <c r="H48" s="31" t="s">
        <v>39</v>
      </c>
      <c r="I48" s="31" t="s">
        <v>39</v>
      </c>
      <c r="J48" s="6"/>
      <c r="K48" s="6" t="s">
        <v>268</v>
      </c>
      <c r="L48" s="6" t="s">
        <v>268</v>
      </c>
      <c r="M48" s="6"/>
      <c r="N48" s="22">
        <v>1</v>
      </c>
      <c r="O48" s="33" t="s">
        <v>268</v>
      </c>
      <c r="P48" s="6" t="s">
        <v>269</v>
      </c>
      <c r="Q48" s="6" t="s">
        <v>174</v>
      </c>
    </row>
    <row r="49" spans="1:17" ht="75" outlineLevel="1">
      <c r="A49" s="6" t="s">
        <v>56</v>
      </c>
      <c r="B49" s="6">
        <v>10.199999999999999</v>
      </c>
      <c r="C49" s="5" t="s">
        <v>270</v>
      </c>
      <c r="D49" s="23" t="s">
        <v>271</v>
      </c>
      <c r="E49" s="23" t="s">
        <v>253</v>
      </c>
      <c r="F49" s="31" t="s">
        <v>39</v>
      </c>
      <c r="G49" s="31" t="s">
        <v>39</v>
      </c>
      <c r="H49" s="31" t="s">
        <v>39</v>
      </c>
      <c r="I49" s="31" t="s">
        <v>39</v>
      </c>
      <c r="J49" s="6"/>
      <c r="K49" s="6"/>
      <c r="L49" s="6" t="s">
        <v>272</v>
      </c>
      <c r="M49" s="6"/>
      <c r="N49" s="22">
        <v>0.5</v>
      </c>
      <c r="O49" s="33" t="s">
        <v>272</v>
      </c>
      <c r="P49" s="6" t="s">
        <v>273</v>
      </c>
      <c r="Q49" s="6" t="s">
        <v>174</v>
      </c>
    </row>
    <row r="50" spans="1:17" ht="210" outlineLevel="1">
      <c r="A50" s="6" t="s">
        <v>56</v>
      </c>
      <c r="B50" s="6" t="s">
        <v>274</v>
      </c>
      <c r="C50" s="5" t="s">
        <v>275</v>
      </c>
      <c r="D50" s="29" t="s">
        <v>276</v>
      </c>
      <c r="E50" s="23" t="s">
        <v>253</v>
      </c>
      <c r="F50" s="31" t="s">
        <v>39</v>
      </c>
      <c r="G50" s="31" t="s">
        <v>39</v>
      </c>
      <c r="H50" s="31" t="s">
        <v>39</v>
      </c>
      <c r="I50" s="31" t="s">
        <v>39</v>
      </c>
      <c r="J50" s="6"/>
      <c r="K50" s="6"/>
      <c r="L50" s="6" t="s">
        <v>277</v>
      </c>
      <c r="M50" s="6"/>
      <c r="N50" s="22">
        <v>0.5</v>
      </c>
      <c r="O50" s="33" t="s">
        <v>278</v>
      </c>
      <c r="P50" s="6" t="s">
        <v>279</v>
      </c>
      <c r="Q50" s="6" t="s">
        <v>174</v>
      </c>
    </row>
    <row r="51" spans="1:17" s="3" customFormat="1" ht="30">
      <c r="A51" s="25"/>
      <c r="B51" s="25">
        <v>10</v>
      </c>
      <c r="C51" s="26" t="s">
        <v>280</v>
      </c>
      <c r="D51" s="27"/>
      <c r="E51" s="27"/>
      <c r="F51" s="25"/>
      <c r="G51" s="25"/>
      <c r="H51" s="25"/>
      <c r="I51" s="25"/>
      <c r="J51" s="25"/>
      <c r="K51" s="25"/>
      <c r="L51" s="25"/>
      <c r="M51" s="25"/>
      <c r="N51" s="42">
        <f>AVERAGE(N52:N54)</f>
        <v>0.75</v>
      </c>
      <c r="O51" s="38"/>
      <c r="P51" s="25"/>
      <c r="Q51" s="25"/>
    </row>
    <row r="52" spans="1:17" ht="150" outlineLevel="1">
      <c r="A52" s="6" t="s">
        <v>56</v>
      </c>
      <c r="B52" s="6" t="s">
        <v>281</v>
      </c>
      <c r="C52" s="5" t="s">
        <v>282</v>
      </c>
      <c r="D52" s="23" t="s">
        <v>283</v>
      </c>
      <c r="E52" s="23" t="s">
        <v>38</v>
      </c>
      <c r="F52" s="31" t="s">
        <v>39</v>
      </c>
      <c r="G52" s="31" t="s">
        <v>39</v>
      </c>
      <c r="H52" s="31" t="s">
        <v>39</v>
      </c>
      <c r="I52" s="31" t="s">
        <v>39</v>
      </c>
      <c r="J52" s="6" t="s">
        <v>284</v>
      </c>
      <c r="K52" s="6" t="s">
        <v>284</v>
      </c>
      <c r="L52" s="6" t="s">
        <v>284</v>
      </c>
      <c r="M52" s="6" t="s">
        <v>284</v>
      </c>
      <c r="N52" s="22">
        <v>1</v>
      </c>
      <c r="O52" s="33" t="s">
        <v>285</v>
      </c>
      <c r="P52" s="40" t="s">
        <v>286</v>
      </c>
      <c r="Q52" s="6" t="s">
        <v>174</v>
      </c>
    </row>
    <row r="53" spans="1:17" ht="195" outlineLevel="1">
      <c r="A53" s="6" t="s">
        <v>56</v>
      </c>
      <c r="B53" s="6" t="s">
        <v>287</v>
      </c>
      <c r="C53" s="5" t="s">
        <v>288</v>
      </c>
      <c r="D53" s="29" t="s">
        <v>289</v>
      </c>
      <c r="E53" s="23" t="s">
        <v>290</v>
      </c>
      <c r="F53" s="31" t="s">
        <v>39</v>
      </c>
      <c r="G53" s="31" t="s">
        <v>39</v>
      </c>
      <c r="H53" s="31" t="s">
        <v>39</v>
      </c>
      <c r="I53" s="31" t="s">
        <v>39</v>
      </c>
      <c r="J53" s="6" t="s">
        <v>291</v>
      </c>
      <c r="K53" s="6" t="s">
        <v>291</v>
      </c>
      <c r="L53" s="6" t="s">
        <v>291</v>
      </c>
      <c r="M53" s="6" t="s">
        <v>292</v>
      </c>
      <c r="N53" s="22">
        <v>0.5</v>
      </c>
      <c r="O53" s="33" t="s">
        <v>292</v>
      </c>
      <c r="P53" s="6" t="s">
        <v>293</v>
      </c>
      <c r="Q53" s="6"/>
    </row>
    <row r="54" spans="1:17" ht="72" customHeight="1" outlineLevel="1">
      <c r="A54" s="6" t="s">
        <v>56</v>
      </c>
      <c r="B54" s="6" t="s">
        <v>294</v>
      </c>
      <c r="C54" s="5" t="s">
        <v>295</v>
      </c>
      <c r="D54" s="29" t="s">
        <v>296</v>
      </c>
      <c r="E54" s="23" t="s">
        <v>290</v>
      </c>
      <c r="F54" s="32"/>
      <c r="G54" s="32"/>
      <c r="H54" s="32"/>
      <c r="I54" s="32"/>
      <c r="J54" s="6"/>
      <c r="K54" s="6"/>
      <c r="L54" s="6"/>
      <c r="M54" s="6"/>
      <c r="N54" s="6"/>
      <c r="O54" s="33"/>
      <c r="P54" s="6"/>
      <c r="Q54" s="6" t="s">
        <v>297</v>
      </c>
    </row>
    <row r="55" spans="1:17" s="3" customFormat="1">
      <c r="A55" s="25"/>
      <c r="B55" s="25">
        <v>11</v>
      </c>
      <c r="C55" s="26" t="s">
        <v>298</v>
      </c>
      <c r="D55" s="27"/>
      <c r="E55" s="27"/>
      <c r="F55" s="25"/>
      <c r="G55" s="25"/>
      <c r="H55" s="25"/>
      <c r="I55" s="25"/>
      <c r="J55" s="25"/>
      <c r="K55" s="25"/>
      <c r="L55" s="25"/>
      <c r="M55" s="25"/>
      <c r="N55" s="42">
        <f>AVERAGE(N56:N60)</f>
        <v>0.82242424242424228</v>
      </c>
      <c r="O55" s="38"/>
      <c r="P55" s="25"/>
      <c r="Q55" s="25"/>
    </row>
    <row r="56" spans="1:17" ht="210" outlineLevel="1">
      <c r="A56" s="6" t="s">
        <v>56</v>
      </c>
      <c r="B56" s="6" t="s">
        <v>299</v>
      </c>
      <c r="C56" s="5" t="s">
        <v>300</v>
      </c>
      <c r="D56" s="23" t="s">
        <v>301</v>
      </c>
      <c r="E56" s="23" t="s">
        <v>290</v>
      </c>
      <c r="F56" s="31" t="s">
        <v>39</v>
      </c>
      <c r="G56" s="31" t="s">
        <v>39</v>
      </c>
      <c r="H56" s="31" t="s">
        <v>39</v>
      </c>
      <c r="I56" s="31" t="s">
        <v>39</v>
      </c>
      <c r="J56" s="6" t="s">
        <v>302</v>
      </c>
      <c r="K56" s="6"/>
      <c r="L56" s="6" t="s">
        <v>303</v>
      </c>
      <c r="M56" s="6" t="s">
        <v>304</v>
      </c>
      <c r="N56" s="35">
        <f>6/11</f>
        <v>0.54545454545454541</v>
      </c>
      <c r="O56" s="33" t="s">
        <v>305</v>
      </c>
      <c r="P56" s="6" t="s">
        <v>306</v>
      </c>
      <c r="Q56" s="6" t="s">
        <v>174</v>
      </c>
    </row>
    <row r="57" spans="1:17" ht="180" outlineLevel="1">
      <c r="A57" s="6" t="s">
        <v>56</v>
      </c>
      <c r="B57" s="6" t="s">
        <v>307</v>
      </c>
      <c r="C57" s="5" t="s">
        <v>308</v>
      </c>
      <c r="D57" s="23" t="s">
        <v>309</v>
      </c>
      <c r="E57" s="23" t="s">
        <v>310</v>
      </c>
      <c r="F57" s="31" t="s">
        <v>39</v>
      </c>
      <c r="G57" s="31" t="s">
        <v>39</v>
      </c>
      <c r="H57" s="31" t="s">
        <v>39</v>
      </c>
      <c r="I57" s="31" t="s">
        <v>39</v>
      </c>
      <c r="J57" s="6" t="s">
        <v>311</v>
      </c>
      <c r="K57" s="6" t="s">
        <v>311</v>
      </c>
      <c r="L57" s="6" t="s">
        <v>312</v>
      </c>
      <c r="M57" s="6" t="s">
        <v>313</v>
      </c>
      <c r="N57" s="35">
        <f>8/12</f>
        <v>0.66666666666666663</v>
      </c>
      <c r="O57" s="33" t="s">
        <v>314</v>
      </c>
      <c r="P57" s="33" t="s">
        <v>315</v>
      </c>
      <c r="Q57" s="6"/>
    </row>
    <row r="58" spans="1:17" ht="120" outlineLevel="1">
      <c r="A58" s="6" t="s">
        <v>56</v>
      </c>
      <c r="B58" s="6" t="s">
        <v>316</v>
      </c>
      <c r="C58" s="5" t="s">
        <v>317</v>
      </c>
      <c r="D58" s="29" t="s">
        <v>318</v>
      </c>
      <c r="E58" s="23" t="s">
        <v>319</v>
      </c>
      <c r="F58" s="31" t="s">
        <v>39</v>
      </c>
      <c r="G58" s="6"/>
      <c r="H58" s="6"/>
      <c r="I58" s="6"/>
      <c r="J58" s="6"/>
      <c r="L58" s="6" t="s">
        <v>320</v>
      </c>
      <c r="M58" s="6"/>
      <c r="N58" s="22">
        <v>1</v>
      </c>
      <c r="O58" s="33" t="s">
        <v>321</v>
      </c>
      <c r="P58" s="6" t="s">
        <v>322</v>
      </c>
      <c r="Q58" s="6" t="s">
        <v>323</v>
      </c>
    </row>
    <row r="59" spans="1:17" ht="60" outlineLevel="1">
      <c r="A59" s="6" t="s">
        <v>56</v>
      </c>
      <c r="B59" s="6" t="s">
        <v>324</v>
      </c>
      <c r="C59" s="5" t="s">
        <v>325</v>
      </c>
      <c r="D59" s="29" t="s">
        <v>326</v>
      </c>
      <c r="E59" s="23" t="s">
        <v>103</v>
      </c>
      <c r="F59" s="31" t="s">
        <v>39</v>
      </c>
      <c r="G59" s="31" t="s">
        <v>39</v>
      </c>
      <c r="H59" s="31" t="s">
        <v>39</v>
      </c>
      <c r="I59" s="31" t="s">
        <v>39</v>
      </c>
      <c r="J59" s="33" t="s">
        <v>327</v>
      </c>
      <c r="K59" s="33" t="s">
        <v>328</v>
      </c>
      <c r="L59" s="33" t="s">
        <v>327</v>
      </c>
      <c r="M59" s="6"/>
      <c r="N59" s="22">
        <v>0.9</v>
      </c>
      <c r="O59" s="33" t="s">
        <v>329</v>
      </c>
      <c r="P59" s="33" t="s">
        <v>330</v>
      </c>
      <c r="Q59" s="6"/>
    </row>
    <row r="60" spans="1:17" ht="330" outlineLevel="1">
      <c r="A60" s="6" t="s">
        <v>56</v>
      </c>
      <c r="B60" s="6" t="s">
        <v>331</v>
      </c>
      <c r="C60" s="5" t="s">
        <v>332</v>
      </c>
      <c r="D60" s="29" t="s">
        <v>333</v>
      </c>
      <c r="E60" s="23" t="s">
        <v>290</v>
      </c>
      <c r="F60" s="31" t="s">
        <v>39</v>
      </c>
      <c r="G60" s="31" t="s">
        <v>39</v>
      </c>
      <c r="H60" s="31" t="s">
        <v>39</v>
      </c>
      <c r="I60" s="31" t="s">
        <v>39</v>
      </c>
      <c r="J60" s="6" t="s">
        <v>334</v>
      </c>
      <c r="K60" s="6" t="s">
        <v>335</v>
      </c>
      <c r="L60" s="33" t="s">
        <v>336</v>
      </c>
      <c r="M60" s="6"/>
      <c r="N60" s="22">
        <v>1</v>
      </c>
      <c r="O60" s="33" t="s">
        <v>337</v>
      </c>
      <c r="P60" s="6"/>
      <c r="Q60" s="6" t="s">
        <v>338</v>
      </c>
    </row>
    <row r="61" spans="1:17" s="3" customFormat="1" collapsed="1">
      <c r="A61" s="25"/>
      <c r="B61" s="25">
        <v>12</v>
      </c>
      <c r="C61" s="26" t="s">
        <v>339</v>
      </c>
      <c r="D61" s="27"/>
      <c r="E61" s="27"/>
      <c r="F61" s="25"/>
      <c r="G61" s="25"/>
      <c r="H61" s="25"/>
      <c r="I61" s="25"/>
      <c r="J61" s="25"/>
      <c r="K61" s="25"/>
      <c r="L61" s="25"/>
      <c r="M61" s="25"/>
      <c r="N61" s="42">
        <f>AVERAGE(N62:N69)</f>
        <v>0.75</v>
      </c>
      <c r="O61" s="38"/>
      <c r="P61" s="25"/>
      <c r="Q61" s="25"/>
    </row>
    <row r="62" spans="1:17" ht="120" outlineLevel="1">
      <c r="A62" s="6" t="s">
        <v>82</v>
      </c>
      <c r="B62" s="6" t="s">
        <v>340</v>
      </c>
      <c r="C62" s="5" t="s">
        <v>341</v>
      </c>
      <c r="D62" s="23" t="s">
        <v>342</v>
      </c>
      <c r="E62" s="23" t="s">
        <v>343</v>
      </c>
      <c r="F62" s="31" t="s">
        <v>39</v>
      </c>
      <c r="G62" s="31" t="s">
        <v>39</v>
      </c>
      <c r="H62" s="31" t="s">
        <v>39</v>
      </c>
      <c r="I62" s="31" t="s">
        <v>39</v>
      </c>
      <c r="J62" s="6"/>
      <c r="K62" s="6"/>
      <c r="L62" s="6" t="s">
        <v>344</v>
      </c>
      <c r="M62" s="6" t="s">
        <v>345</v>
      </c>
      <c r="N62" s="22">
        <v>1</v>
      </c>
      <c r="O62" s="33" t="s">
        <v>346</v>
      </c>
      <c r="P62" s="6"/>
      <c r="Q62" s="6" t="s">
        <v>347</v>
      </c>
    </row>
    <row r="63" spans="1:17" ht="75" outlineLevel="1">
      <c r="A63" s="6" t="s">
        <v>82</v>
      </c>
      <c r="B63" s="6" t="s">
        <v>348</v>
      </c>
      <c r="C63" s="5" t="s">
        <v>349</v>
      </c>
      <c r="D63" s="23" t="s">
        <v>350</v>
      </c>
      <c r="E63" s="23" t="s">
        <v>351</v>
      </c>
      <c r="F63" s="31" t="s">
        <v>39</v>
      </c>
      <c r="G63" s="31" t="s">
        <v>39</v>
      </c>
      <c r="H63" s="31" t="s">
        <v>39</v>
      </c>
      <c r="I63" s="31" t="s">
        <v>39</v>
      </c>
      <c r="J63" s="6"/>
      <c r="K63" s="6"/>
      <c r="L63" s="6" t="s">
        <v>352</v>
      </c>
      <c r="M63" s="6"/>
      <c r="N63" s="22">
        <v>1</v>
      </c>
      <c r="O63" s="33" t="s">
        <v>353</v>
      </c>
      <c r="P63" s="6"/>
      <c r="Q63" s="6"/>
    </row>
    <row r="64" spans="1:17" ht="90" outlineLevel="1">
      <c r="A64" s="6" t="s">
        <v>82</v>
      </c>
      <c r="B64" s="6" t="s">
        <v>354</v>
      </c>
      <c r="C64" s="5" t="s">
        <v>355</v>
      </c>
      <c r="D64" s="23" t="s">
        <v>356</v>
      </c>
      <c r="E64" s="23" t="s">
        <v>351</v>
      </c>
      <c r="F64" s="31" t="s">
        <v>39</v>
      </c>
      <c r="G64" s="31" t="s">
        <v>39</v>
      </c>
      <c r="H64" s="31" t="s">
        <v>39</v>
      </c>
      <c r="I64" s="31" t="s">
        <v>39</v>
      </c>
      <c r="J64" s="6"/>
      <c r="K64" s="6"/>
      <c r="L64" s="6"/>
      <c r="M64" s="6" t="s">
        <v>357</v>
      </c>
      <c r="N64" s="22">
        <v>0.5</v>
      </c>
      <c r="O64" s="33" t="s">
        <v>357</v>
      </c>
      <c r="P64" s="6" t="s">
        <v>358</v>
      </c>
      <c r="Q64" s="6" t="s">
        <v>174</v>
      </c>
    </row>
    <row r="65" spans="1:17" ht="60" outlineLevel="1">
      <c r="A65" s="6" t="s">
        <v>82</v>
      </c>
      <c r="B65" s="6" t="s">
        <v>359</v>
      </c>
      <c r="C65" s="5" t="s">
        <v>360</v>
      </c>
      <c r="D65" s="23" t="s">
        <v>361</v>
      </c>
      <c r="E65" s="23" t="s">
        <v>351</v>
      </c>
      <c r="F65" s="31" t="s">
        <v>39</v>
      </c>
      <c r="G65" s="31" t="s">
        <v>39</v>
      </c>
      <c r="H65" s="31" t="s">
        <v>39</v>
      </c>
      <c r="I65" s="31" t="s">
        <v>39</v>
      </c>
      <c r="J65" s="6"/>
      <c r="K65" s="6"/>
      <c r="L65" s="6" t="s">
        <v>362</v>
      </c>
      <c r="M65" s="6"/>
      <c r="N65" s="22">
        <v>1</v>
      </c>
      <c r="O65" s="33" t="s">
        <v>363</v>
      </c>
      <c r="P65" s="6"/>
      <c r="Q65" s="6"/>
    </row>
    <row r="66" spans="1:17" ht="90" outlineLevel="1">
      <c r="A66" s="6" t="s">
        <v>35</v>
      </c>
      <c r="B66" s="6" t="s">
        <v>364</v>
      </c>
      <c r="C66" s="5" t="s">
        <v>365</v>
      </c>
      <c r="D66" s="23" t="s">
        <v>366</v>
      </c>
      <c r="E66" s="23" t="s">
        <v>367</v>
      </c>
      <c r="F66" s="31" t="s">
        <v>39</v>
      </c>
      <c r="G66" s="31" t="s">
        <v>39</v>
      </c>
      <c r="H66" s="31" t="s">
        <v>39</v>
      </c>
      <c r="I66" s="31" t="s">
        <v>39</v>
      </c>
      <c r="J66" s="6" t="s">
        <v>368</v>
      </c>
      <c r="K66" s="6" t="s">
        <v>368</v>
      </c>
      <c r="L66" s="6" t="s">
        <v>368</v>
      </c>
      <c r="M66" s="6" t="s">
        <v>368</v>
      </c>
      <c r="N66" s="35">
        <f>24/24</f>
        <v>1</v>
      </c>
      <c r="O66" s="33" t="s">
        <v>369</v>
      </c>
      <c r="P66" s="6" t="s">
        <v>370</v>
      </c>
      <c r="Q66" s="6"/>
    </row>
    <row r="67" spans="1:17" ht="78.75" outlineLevel="1">
      <c r="A67" s="6" t="s">
        <v>35</v>
      </c>
      <c r="B67" s="6" t="s">
        <v>371</v>
      </c>
      <c r="C67" s="5" t="s">
        <v>372</v>
      </c>
      <c r="D67" s="23" t="s">
        <v>373</v>
      </c>
      <c r="E67" s="23" t="s">
        <v>374</v>
      </c>
      <c r="F67" s="31" t="s">
        <v>39</v>
      </c>
      <c r="G67" s="31" t="s">
        <v>39</v>
      </c>
      <c r="H67" s="31" t="s">
        <v>39</v>
      </c>
      <c r="I67" s="31" t="s">
        <v>39</v>
      </c>
      <c r="J67" s="6"/>
      <c r="K67" s="6"/>
      <c r="L67" s="6"/>
      <c r="M67" s="6"/>
      <c r="N67" s="22">
        <v>0</v>
      </c>
      <c r="O67" s="33"/>
      <c r="P67" s="6" t="s">
        <v>375</v>
      </c>
      <c r="Q67" s="6" t="s">
        <v>174</v>
      </c>
    </row>
    <row r="68" spans="1:17" ht="90" outlineLevel="1">
      <c r="A68" s="6" t="s">
        <v>82</v>
      </c>
      <c r="B68" s="6" t="s">
        <v>376</v>
      </c>
      <c r="C68" s="5" t="s">
        <v>377</v>
      </c>
      <c r="D68" s="23" t="s">
        <v>378</v>
      </c>
      <c r="E68" s="23" t="s">
        <v>379</v>
      </c>
      <c r="F68" s="31" t="s">
        <v>39</v>
      </c>
      <c r="G68" s="6"/>
      <c r="H68" s="31" t="s">
        <v>39</v>
      </c>
      <c r="I68" s="6"/>
      <c r="J68" s="6"/>
      <c r="K68" s="6"/>
      <c r="L68" s="6" t="s">
        <v>380</v>
      </c>
      <c r="M68" s="6"/>
      <c r="N68" s="22">
        <v>1</v>
      </c>
      <c r="O68" s="33" t="s">
        <v>381</v>
      </c>
      <c r="P68" s="6" t="s">
        <v>382</v>
      </c>
      <c r="Q68" s="6" t="s">
        <v>174</v>
      </c>
    </row>
    <row r="69" spans="1:17" ht="75" outlineLevel="1">
      <c r="A69" s="6" t="s">
        <v>82</v>
      </c>
      <c r="B69" s="6" t="s">
        <v>383</v>
      </c>
      <c r="C69" s="5" t="s">
        <v>384</v>
      </c>
      <c r="D69" s="23" t="s">
        <v>385</v>
      </c>
      <c r="E69" s="23" t="s">
        <v>379</v>
      </c>
      <c r="F69" s="31" t="s">
        <v>39</v>
      </c>
      <c r="G69" s="31" t="s">
        <v>39</v>
      </c>
      <c r="H69" s="31" t="s">
        <v>39</v>
      </c>
      <c r="I69" s="31" t="s">
        <v>39</v>
      </c>
      <c r="J69" s="6"/>
      <c r="K69" s="6"/>
      <c r="L69" s="6"/>
      <c r="M69" s="6"/>
      <c r="N69" s="22">
        <v>0.5</v>
      </c>
      <c r="O69" s="33" t="s">
        <v>386</v>
      </c>
      <c r="P69" s="6" t="s">
        <v>387</v>
      </c>
      <c r="Q69" s="6" t="s">
        <v>174</v>
      </c>
    </row>
    <row r="70" spans="1:17" s="3" customFormat="1">
      <c r="A70" s="25"/>
      <c r="B70" s="25">
        <v>13</v>
      </c>
      <c r="C70" s="26" t="s">
        <v>388</v>
      </c>
      <c r="D70" s="30">
        <v>1</v>
      </c>
      <c r="E70" s="27"/>
      <c r="F70" s="25"/>
      <c r="G70" s="25"/>
      <c r="H70" s="25"/>
      <c r="I70" s="25"/>
      <c r="J70" s="25"/>
      <c r="K70" s="25"/>
      <c r="L70" s="25"/>
      <c r="M70" s="25"/>
      <c r="N70" s="42">
        <f>AVERAGE(N71:N81)</f>
        <v>1</v>
      </c>
      <c r="O70" s="38"/>
      <c r="P70" s="25"/>
      <c r="Q70" s="25"/>
    </row>
    <row r="71" spans="1:17" ht="210" outlineLevel="1">
      <c r="A71" s="6" t="s">
        <v>56</v>
      </c>
      <c r="B71" s="6" t="s">
        <v>389</v>
      </c>
      <c r="C71" s="5" t="s">
        <v>390</v>
      </c>
      <c r="D71" s="29" t="s">
        <v>391</v>
      </c>
      <c r="E71" s="23" t="s">
        <v>290</v>
      </c>
      <c r="F71" s="31" t="s">
        <v>39</v>
      </c>
      <c r="G71" s="31" t="s">
        <v>39</v>
      </c>
      <c r="H71" s="31" t="s">
        <v>39</v>
      </c>
      <c r="I71" s="31" t="s">
        <v>39</v>
      </c>
      <c r="J71" s="6"/>
      <c r="K71" s="6" t="s">
        <v>392</v>
      </c>
      <c r="L71" s="6" t="s">
        <v>392</v>
      </c>
      <c r="M71" s="6" t="s">
        <v>392</v>
      </c>
      <c r="N71" s="22">
        <v>1</v>
      </c>
      <c r="O71" s="6" t="s">
        <v>392</v>
      </c>
      <c r="P71" s="6"/>
      <c r="Q71" s="6"/>
    </row>
    <row r="72" spans="1:17" ht="210" outlineLevel="1">
      <c r="A72" s="6" t="s">
        <v>56</v>
      </c>
      <c r="B72" s="6" t="s">
        <v>393</v>
      </c>
      <c r="C72" s="5" t="s">
        <v>394</v>
      </c>
      <c r="D72" s="29" t="s">
        <v>391</v>
      </c>
      <c r="E72" s="23" t="s">
        <v>290</v>
      </c>
      <c r="F72" s="31" t="s">
        <v>39</v>
      </c>
      <c r="G72" s="31" t="s">
        <v>39</v>
      </c>
      <c r="H72" s="31" t="s">
        <v>39</v>
      </c>
      <c r="I72" s="31" t="s">
        <v>39</v>
      </c>
      <c r="J72" s="6"/>
      <c r="K72" s="6" t="s">
        <v>392</v>
      </c>
      <c r="L72" s="6" t="s">
        <v>392</v>
      </c>
      <c r="M72" s="6" t="s">
        <v>392</v>
      </c>
      <c r="N72" s="22">
        <v>1</v>
      </c>
      <c r="O72" s="6" t="s">
        <v>392</v>
      </c>
      <c r="P72" s="6"/>
      <c r="Q72" s="6"/>
    </row>
    <row r="73" spans="1:17" ht="210" outlineLevel="1">
      <c r="A73" s="6" t="s">
        <v>56</v>
      </c>
      <c r="B73" s="6" t="s">
        <v>395</v>
      </c>
      <c r="C73" s="5" t="s">
        <v>396</v>
      </c>
      <c r="D73" s="29" t="s">
        <v>391</v>
      </c>
      <c r="E73" s="23" t="s">
        <v>290</v>
      </c>
      <c r="F73" s="31" t="s">
        <v>39</v>
      </c>
      <c r="G73" s="31" t="s">
        <v>39</v>
      </c>
      <c r="H73" s="31" t="s">
        <v>39</v>
      </c>
      <c r="I73" s="31" t="s">
        <v>39</v>
      </c>
      <c r="J73" s="6"/>
      <c r="K73" s="6" t="s">
        <v>392</v>
      </c>
      <c r="L73" s="6" t="s">
        <v>392</v>
      </c>
      <c r="M73" s="6" t="s">
        <v>392</v>
      </c>
      <c r="N73" s="22">
        <v>1</v>
      </c>
      <c r="O73" s="6" t="s">
        <v>392</v>
      </c>
      <c r="P73" s="6"/>
      <c r="Q73" s="6"/>
    </row>
    <row r="74" spans="1:17" ht="210" outlineLevel="1">
      <c r="A74" s="6" t="s">
        <v>56</v>
      </c>
      <c r="B74" s="6" t="s">
        <v>397</v>
      </c>
      <c r="C74" s="5" t="s">
        <v>398</v>
      </c>
      <c r="D74" s="29" t="s">
        <v>391</v>
      </c>
      <c r="E74" s="23" t="s">
        <v>290</v>
      </c>
      <c r="F74" s="31" t="s">
        <v>39</v>
      </c>
      <c r="G74" s="31" t="s">
        <v>39</v>
      </c>
      <c r="H74" s="31" t="s">
        <v>39</v>
      </c>
      <c r="I74" s="31" t="s">
        <v>39</v>
      </c>
      <c r="J74" s="6"/>
      <c r="K74" s="6" t="s">
        <v>392</v>
      </c>
      <c r="L74" s="6" t="s">
        <v>392</v>
      </c>
      <c r="M74" s="6" t="s">
        <v>392</v>
      </c>
      <c r="N74" s="22">
        <v>1</v>
      </c>
      <c r="O74" s="6" t="s">
        <v>392</v>
      </c>
      <c r="P74" s="6"/>
      <c r="Q74" s="6"/>
    </row>
    <row r="75" spans="1:17" ht="210" outlineLevel="1">
      <c r="A75" s="6" t="s">
        <v>56</v>
      </c>
      <c r="B75" s="6" t="s">
        <v>399</v>
      </c>
      <c r="C75" s="5" t="s">
        <v>400</v>
      </c>
      <c r="D75" s="29" t="s">
        <v>391</v>
      </c>
      <c r="E75" s="23" t="s">
        <v>290</v>
      </c>
      <c r="F75" s="31" t="s">
        <v>39</v>
      </c>
      <c r="G75" s="31" t="s">
        <v>39</v>
      </c>
      <c r="H75" s="31" t="s">
        <v>39</v>
      </c>
      <c r="I75" s="31" t="s">
        <v>39</v>
      </c>
      <c r="J75" s="6"/>
      <c r="K75" s="6" t="s">
        <v>392</v>
      </c>
      <c r="L75" s="6" t="s">
        <v>392</v>
      </c>
      <c r="M75" s="6" t="s">
        <v>392</v>
      </c>
      <c r="N75" s="22">
        <v>1</v>
      </c>
      <c r="O75" s="6" t="s">
        <v>392</v>
      </c>
      <c r="P75" s="6"/>
      <c r="Q75" s="6"/>
    </row>
    <row r="76" spans="1:17" ht="210" outlineLevel="1">
      <c r="A76" s="6" t="s">
        <v>56</v>
      </c>
      <c r="B76" s="6" t="s">
        <v>401</v>
      </c>
      <c r="C76" s="5" t="s">
        <v>402</v>
      </c>
      <c r="D76" s="29" t="s">
        <v>391</v>
      </c>
      <c r="E76" s="23" t="s">
        <v>290</v>
      </c>
      <c r="F76" s="31" t="s">
        <v>39</v>
      </c>
      <c r="G76" s="31" t="s">
        <v>39</v>
      </c>
      <c r="H76" s="31" t="s">
        <v>39</v>
      </c>
      <c r="I76" s="31" t="s">
        <v>39</v>
      </c>
      <c r="J76" s="6"/>
      <c r="K76" s="6" t="s">
        <v>392</v>
      </c>
      <c r="L76" s="6" t="s">
        <v>392</v>
      </c>
      <c r="M76" s="6" t="s">
        <v>392</v>
      </c>
      <c r="N76" s="22">
        <v>1</v>
      </c>
      <c r="O76" s="6" t="s">
        <v>392</v>
      </c>
      <c r="P76" s="6"/>
      <c r="Q76" s="6"/>
    </row>
    <row r="77" spans="1:17" ht="210" outlineLevel="1">
      <c r="A77" s="6" t="s">
        <v>56</v>
      </c>
      <c r="B77" s="6" t="s">
        <v>403</v>
      </c>
      <c r="C77" s="5" t="s">
        <v>404</v>
      </c>
      <c r="D77" s="29" t="s">
        <v>391</v>
      </c>
      <c r="E77" s="23" t="s">
        <v>290</v>
      </c>
      <c r="F77" s="31" t="s">
        <v>39</v>
      </c>
      <c r="G77" s="31" t="s">
        <v>39</v>
      </c>
      <c r="H77" s="31" t="s">
        <v>39</v>
      </c>
      <c r="I77" s="31" t="s">
        <v>39</v>
      </c>
      <c r="J77" s="6"/>
      <c r="K77" s="6" t="s">
        <v>392</v>
      </c>
      <c r="L77" s="6" t="s">
        <v>392</v>
      </c>
      <c r="M77" s="6" t="s">
        <v>392</v>
      </c>
      <c r="N77" s="22">
        <v>1</v>
      </c>
      <c r="O77" s="6" t="s">
        <v>392</v>
      </c>
      <c r="P77" s="6"/>
      <c r="Q77" s="6"/>
    </row>
    <row r="78" spans="1:17" ht="210" outlineLevel="1">
      <c r="A78" s="6" t="s">
        <v>56</v>
      </c>
      <c r="B78" s="6" t="s">
        <v>405</v>
      </c>
      <c r="C78" s="5" t="s">
        <v>406</v>
      </c>
      <c r="D78" s="29" t="s">
        <v>391</v>
      </c>
      <c r="E78" s="23" t="s">
        <v>290</v>
      </c>
      <c r="F78" s="31" t="s">
        <v>39</v>
      </c>
      <c r="G78" s="31" t="s">
        <v>39</v>
      </c>
      <c r="H78" s="31" t="s">
        <v>39</v>
      </c>
      <c r="I78" s="31" t="s">
        <v>39</v>
      </c>
      <c r="J78" s="6"/>
      <c r="K78" s="6" t="s">
        <v>392</v>
      </c>
      <c r="L78" s="6" t="s">
        <v>392</v>
      </c>
      <c r="M78" s="6" t="s">
        <v>392</v>
      </c>
      <c r="N78" s="22">
        <v>1</v>
      </c>
      <c r="O78" s="6" t="s">
        <v>392</v>
      </c>
      <c r="P78" s="6"/>
      <c r="Q78" s="6"/>
    </row>
    <row r="79" spans="1:17" s="3" customFormat="1" ht="210" outlineLevel="1">
      <c r="A79" s="6" t="s">
        <v>56</v>
      </c>
      <c r="B79" s="6" t="s">
        <v>407</v>
      </c>
      <c r="C79" s="5" t="s">
        <v>408</v>
      </c>
      <c r="D79" s="29" t="s">
        <v>409</v>
      </c>
      <c r="E79" s="23" t="s">
        <v>38</v>
      </c>
      <c r="F79" s="31" t="s">
        <v>39</v>
      </c>
      <c r="G79" s="31" t="s">
        <v>39</v>
      </c>
      <c r="H79" s="31" t="s">
        <v>39</v>
      </c>
      <c r="I79" s="31" t="s">
        <v>39</v>
      </c>
      <c r="J79" s="4"/>
      <c r="K79" s="6" t="s">
        <v>392</v>
      </c>
      <c r="L79" s="6" t="s">
        <v>392</v>
      </c>
      <c r="M79" s="6" t="s">
        <v>392</v>
      </c>
      <c r="N79" s="22">
        <v>1</v>
      </c>
      <c r="O79" s="6" t="s">
        <v>392</v>
      </c>
      <c r="P79" s="4"/>
      <c r="Q79" s="4"/>
    </row>
    <row r="80" spans="1:17" s="3" customFormat="1" ht="120" outlineLevel="1">
      <c r="A80" s="6" t="s">
        <v>56</v>
      </c>
      <c r="B80" s="6" t="s">
        <v>410</v>
      </c>
      <c r="C80" s="5" t="s">
        <v>411</v>
      </c>
      <c r="D80" s="23" t="s">
        <v>412</v>
      </c>
      <c r="E80" s="23" t="s">
        <v>38</v>
      </c>
      <c r="F80" s="31" t="s">
        <v>39</v>
      </c>
      <c r="G80" s="31" t="s">
        <v>39</v>
      </c>
      <c r="H80" s="31" t="s">
        <v>39</v>
      </c>
      <c r="I80" s="31" t="s">
        <v>39</v>
      </c>
      <c r="J80" s="4"/>
      <c r="K80" s="6" t="s">
        <v>413</v>
      </c>
      <c r="L80" s="6" t="s">
        <v>413</v>
      </c>
      <c r="M80" s="6" t="s">
        <v>413</v>
      </c>
      <c r="N80" s="22">
        <v>1</v>
      </c>
      <c r="O80" s="6" t="s">
        <v>413</v>
      </c>
      <c r="P80" s="33" t="s">
        <v>414</v>
      </c>
      <c r="Q80" s="4"/>
    </row>
    <row r="81" spans="1:17" s="3" customFormat="1" ht="195" outlineLevel="1">
      <c r="A81" s="6" t="s">
        <v>56</v>
      </c>
      <c r="B81" s="6" t="s">
        <v>415</v>
      </c>
      <c r="C81" s="5" t="s">
        <v>416</v>
      </c>
      <c r="D81" s="23" t="s">
        <v>417</v>
      </c>
      <c r="E81" s="23" t="s">
        <v>38</v>
      </c>
      <c r="F81" s="31" t="s">
        <v>39</v>
      </c>
      <c r="G81" s="31" t="s">
        <v>39</v>
      </c>
      <c r="H81" s="31" t="s">
        <v>39</v>
      </c>
      <c r="I81" s="31" t="s">
        <v>39</v>
      </c>
      <c r="J81" s="4"/>
      <c r="K81" s="6" t="s">
        <v>418</v>
      </c>
      <c r="L81" s="6" t="s">
        <v>418</v>
      </c>
      <c r="M81" s="6" t="s">
        <v>418</v>
      </c>
      <c r="N81" s="22">
        <v>1</v>
      </c>
      <c r="O81" s="6" t="s">
        <v>418</v>
      </c>
      <c r="P81" s="6" t="s">
        <v>419</v>
      </c>
      <c r="Q81" s="4"/>
    </row>
    <row r="82" spans="1:17" s="3" customFormat="1" ht="33.75" collapsed="1">
      <c r="A82" s="25"/>
      <c r="B82" s="25">
        <v>14</v>
      </c>
      <c r="C82" s="26" t="s">
        <v>420</v>
      </c>
      <c r="D82" s="30">
        <v>1</v>
      </c>
      <c r="E82" s="28" t="s">
        <v>421</v>
      </c>
      <c r="F82" s="25"/>
      <c r="G82" s="25"/>
      <c r="H82" s="25"/>
      <c r="I82" s="25"/>
      <c r="J82" s="25"/>
      <c r="K82" s="25"/>
      <c r="L82" s="25"/>
      <c r="M82" s="25"/>
      <c r="N82" s="42">
        <f>AVERAGE(N83:N88)</f>
        <v>1</v>
      </c>
      <c r="O82" s="38"/>
      <c r="P82" s="25"/>
      <c r="Q82" s="25"/>
    </row>
    <row r="83" spans="1:17" ht="120" outlineLevel="1">
      <c r="A83" s="6" t="s">
        <v>56</v>
      </c>
      <c r="B83" s="6" t="s">
        <v>422</v>
      </c>
      <c r="C83" s="5" t="s">
        <v>423</v>
      </c>
      <c r="D83" s="29">
        <v>1</v>
      </c>
      <c r="E83" s="23" t="s">
        <v>421</v>
      </c>
      <c r="F83" s="6"/>
      <c r="G83" s="6"/>
      <c r="H83" s="31" t="s">
        <v>39</v>
      </c>
      <c r="I83" s="6"/>
      <c r="J83" s="6"/>
      <c r="K83" s="6"/>
      <c r="L83" s="6" t="s">
        <v>424</v>
      </c>
      <c r="M83" s="6"/>
      <c r="N83" s="22">
        <v>1</v>
      </c>
      <c r="O83" s="6" t="s">
        <v>424</v>
      </c>
      <c r="P83" s="6"/>
      <c r="Q83" s="6"/>
    </row>
    <row r="84" spans="1:17" ht="45" outlineLevel="1">
      <c r="A84" s="6" t="s">
        <v>56</v>
      </c>
      <c r="B84" s="6" t="s">
        <v>425</v>
      </c>
      <c r="C84" s="5" t="s">
        <v>426</v>
      </c>
      <c r="D84" s="29">
        <v>1</v>
      </c>
      <c r="E84" s="23" t="s">
        <v>421</v>
      </c>
      <c r="F84" s="6"/>
      <c r="G84" s="6"/>
      <c r="H84" s="31" t="s">
        <v>39</v>
      </c>
      <c r="I84" s="6"/>
      <c r="J84" s="6"/>
      <c r="K84" s="6" t="s">
        <v>427</v>
      </c>
      <c r="L84" s="6"/>
      <c r="M84" s="6"/>
      <c r="N84" s="22">
        <v>1</v>
      </c>
      <c r="O84" s="6" t="s">
        <v>427</v>
      </c>
      <c r="P84" s="6"/>
      <c r="Q84" s="6"/>
    </row>
    <row r="85" spans="1:17" ht="45" outlineLevel="1">
      <c r="A85" s="6" t="s">
        <v>56</v>
      </c>
      <c r="B85" s="6" t="s">
        <v>428</v>
      </c>
      <c r="C85" s="5" t="s">
        <v>429</v>
      </c>
      <c r="D85" s="29">
        <v>1</v>
      </c>
      <c r="E85" s="23" t="s">
        <v>421</v>
      </c>
      <c r="F85" s="6"/>
      <c r="G85" s="6"/>
      <c r="H85" s="31" t="s">
        <v>39</v>
      </c>
      <c r="I85" s="6"/>
      <c r="J85" s="6"/>
      <c r="K85" s="6"/>
      <c r="L85" s="6" t="s">
        <v>430</v>
      </c>
      <c r="M85" s="6"/>
      <c r="N85" s="22">
        <v>1</v>
      </c>
      <c r="O85" s="6" t="s">
        <v>430</v>
      </c>
      <c r="P85" s="6"/>
      <c r="Q85" s="6"/>
    </row>
    <row r="86" spans="1:17" ht="45" outlineLevel="1">
      <c r="A86" s="6" t="s">
        <v>56</v>
      </c>
      <c r="B86" s="6" t="s">
        <v>431</v>
      </c>
      <c r="C86" s="5" t="s">
        <v>432</v>
      </c>
      <c r="D86" s="29">
        <v>1</v>
      </c>
      <c r="E86" s="23" t="s">
        <v>421</v>
      </c>
      <c r="F86" s="6"/>
      <c r="G86" s="6"/>
      <c r="H86" s="31" t="s">
        <v>39</v>
      </c>
      <c r="I86" s="6"/>
      <c r="J86" s="6"/>
      <c r="K86" s="6"/>
      <c r="L86" s="6" t="s">
        <v>433</v>
      </c>
      <c r="M86" s="6"/>
      <c r="N86" s="22">
        <v>1</v>
      </c>
      <c r="O86" s="6" t="s">
        <v>433</v>
      </c>
      <c r="P86" s="6"/>
      <c r="Q86" s="6"/>
    </row>
    <row r="87" spans="1:17" ht="45" outlineLevel="1">
      <c r="A87" s="6" t="s">
        <v>56</v>
      </c>
      <c r="B87" s="6" t="s">
        <v>434</v>
      </c>
      <c r="C87" s="5" t="s">
        <v>435</v>
      </c>
      <c r="D87" s="29">
        <v>1</v>
      </c>
      <c r="E87" s="23" t="s">
        <v>421</v>
      </c>
      <c r="F87" s="6"/>
      <c r="G87" s="6"/>
      <c r="H87" s="31" t="s">
        <v>39</v>
      </c>
      <c r="I87" s="6"/>
      <c r="J87" s="6"/>
      <c r="K87" s="6"/>
      <c r="L87" s="6" t="s">
        <v>436</v>
      </c>
      <c r="M87" s="6"/>
      <c r="N87" s="22">
        <v>1</v>
      </c>
      <c r="O87" s="6" t="s">
        <v>436</v>
      </c>
      <c r="P87" s="6"/>
      <c r="Q87" s="6"/>
    </row>
    <row r="88" spans="1:17" ht="105" outlineLevel="1">
      <c r="A88" s="6" t="s">
        <v>56</v>
      </c>
      <c r="B88" s="6" t="s">
        <v>437</v>
      </c>
      <c r="C88" s="5" t="s">
        <v>438</v>
      </c>
      <c r="D88" s="29">
        <v>1</v>
      </c>
      <c r="E88" s="23" t="s">
        <v>421</v>
      </c>
      <c r="F88" s="6"/>
      <c r="G88" s="6"/>
      <c r="H88" s="31" t="s">
        <v>39</v>
      </c>
      <c r="I88" s="6"/>
      <c r="J88" s="6"/>
      <c r="K88" s="6"/>
      <c r="L88" s="6" t="s">
        <v>439</v>
      </c>
      <c r="M88" s="6"/>
      <c r="N88" s="22">
        <v>1</v>
      </c>
      <c r="O88" s="6" t="s">
        <v>439</v>
      </c>
      <c r="P88" s="6"/>
      <c r="Q88" s="6"/>
    </row>
    <row r="89" spans="1:17" s="3" customFormat="1" ht="56.25" collapsed="1">
      <c r="A89" s="25"/>
      <c r="B89" s="25">
        <v>15</v>
      </c>
      <c r="C89" s="26" t="s">
        <v>440</v>
      </c>
      <c r="D89" s="27"/>
      <c r="E89" s="28" t="s">
        <v>290</v>
      </c>
      <c r="F89" s="25"/>
      <c r="G89" s="25"/>
      <c r="H89" s="25"/>
      <c r="I89" s="25"/>
      <c r="J89" s="25"/>
      <c r="K89" s="25"/>
      <c r="L89" s="25"/>
      <c r="M89" s="25"/>
      <c r="N89" s="42">
        <f>AVERAGE(N90:N91)</f>
        <v>1</v>
      </c>
      <c r="O89" s="38"/>
      <c r="P89" s="25"/>
      <c r="Q89" s="25"/>
    </row>
    <row r="90" spans="1:17" ht="75" outlineLevel="1">
      <c r="A90" s="6" t="s">
        <v>56</v>
      </c>
      <c r="B90" s="6" t="s">
        <v>441</v>
      </c>
      <c r="C90" s="5" t="s">
        <v>442</v>
      </c>
      <c r="D90" s="29" t="s">
        <v>443</v>
      </c>
      <c r="E90" s="23" t="s">
        <v>290</v>
      </c>
      <c r="F90" s="6"/>
      <c r="G90" s="6"/>
      <c r="H90" s="31" t="s">
        <v>39</v>
      </c>
      <c r="I90" s="6"/>
      <c r="J90" s="6"/>
      <c r="K90" s="6"/>
      <c r="L90" s="6" t="s">
        <v>444</v>
      </c>
      <c r="M90" s="6"/>
      <c r="N90" s="22">
        <v>1</v>
      </c>
      <c r="O90" s="6" t="s">
        <v>444</v>
      </c>
      <c r="P90" s="6"/>
      <c r="Q90" s="6"/>
    </row>
    <row r="91" spans="1:17" ht="60" outlineLevel="1">
      <c r="A91" s="6" t="s">
        <v>56</v>
      </c>
      <c r="B91" s="6" t="s">
        <v>445</v>
      </c>
      <c r="C91" s="5" t="s">
        <v>446</v>
      </c>
      <c r="D91" s="29" t="s">
        <v>447</v>
      </c>
      <c r="E91" s="23" t="s">
        <v>290</v>
      </c>
      <c r="F91" s="6"/>
      <c r="G91" s="6"/>
      <c r="H91" s="31" t="s">
        <v>39</v>
      </c>
      <c r="I91" s="6"/>
      <c r="J91" s="6"/>
      <c r="K91" s="6"/>
      <c r="L91" s="6" t="s">
        <v>448</v>
      </c>
      <c r="M91" s="6"/>
      <c r="N91" s="22">
        <v>1</v>
      </c>
      <c r="O91" s="6" t="s">
        <v>449</v>
      </c>
      <c r="P91" s="6"/>
      <c r="Q91" s="6"/>
    </row>
    <row r="92" spans="1:17" s="3" customFormat="1" ht="22.5" collapsed="1">
      <c r="A92" s="25"/>
      <c r="B92" s="25">
        <v>16</v>
      </c>
      <c r="C92" s="26" t="s">
        <v>450</v>
      </c>
      <c r="D92" s="27"/>
      <c r="E92" s="28" t="s">
        <v>38</v>
      </c>
      <c r="F92" s="25"/>
      <c r="G92" s="25"/>
      <c r="H92" s="25"/>
      <c r="I92" s="25"/>
      <c r="J92" s="25"/>
      <c r="K92" s="25"/>
      <c r="L92" s="25"/>
      <c r="M92" s="25"/>
      <c r="N92" s="42">
        <f>AVERAGE(N93:N97)</f>
        <v>1</v>
      </c>
      <c r="O92" s="38"/>
      <c r="P92" s="25"/>
      <c r="Q92" s="25"/>
    </row>
    <row r="93" spans="1:17" ht="60" outlineLevel="1">
      <c r="A93" s="6" t="s">
        <v>82</v>
      </c>
      <c r="B93" s="6" t="s">
        <v>451</v>
      </c>
      <c r="C93" s="5" t="s">
        <v>452</v>
      </c>
      <c r="D93" s="29" t="s">
        <v>453</v>
      </c>
      <c r="E93" s="23" t="s">
        <v>38</v>
      </c>
      <c r="F93" s="6"/>
      <c r="G93" s="6"/>
      <c r="H93" s="6"/>
      <c r="I93" s="31" t="s">
        <v>39</v>
      </c>
      <c r="J93" s="6"/>
      <c r="K93" s="6"/>
      <c r="L93" s="6" t="s">
        <v>454</v>
      </c>
      <c r="M93" s="6"/>
      <c r="N93" s="22">
        <v>1</v>
      </c>
      <c r="O93" s="6" t="s">
        <v>454</v>
      </c>
      <c r="P93" s="6"/>
      <c r="Q93" s="6"/>
    </row>
    <row r="94" spans="1:17" ht="60" outlineLevel="1">
      <c r="A94" s="6" t="s">
        <v>82</v>
      </c>
      <c r="B94" s="6" t="s">
        <v>455</v>
      </c>
      <c r="C94" s="5" t="s">
        <v>456</v>
      </c>
      <c r="D94" s="29" t="s">
        <v>457</v>
      </c>
      <c r="E94" s="23" t="s">
        <v>38</v>
      </c>
      <c r="F94" s="6"/>
      <c r="G94" s="6"/>
      <c r="H94" s="6"/>
      <c r="I94" s="31" t="s">
        <v>39</v>
      </c>
      <c r="J94" s="6"/>
      <c r="K94" s="6"/>
      <c r="L94" s="6" t="s">
        <v>458</v>
      </c>
      <c r="M94" s="6"/>
      <c r="N94" s="22">
        <v>1</v>
      </c>
      <c r="O94" s="6" t="s">
        <v>459</v>
      </c>
      <c r="P94" s="6"/>
      <c r="Q94" s="6"/>
    </row>
    <row r="95" spans="1:17" ht="56.25" outlineLevel="1">
      <c r="A95" s="6" t="s">
        <v>82</v>
      </c>
      <c r="B95" s="6" t="s">
        <v>460</v>
      </c>
      <c r="C95" s="5" t="s">
        <v>461</v>
      </c>
      <c r="D95" s="29" t="s">
        <v>462</v>
      </c>
      <c r="E95" s="23" t="s">
        <v>38</v>
      </c>
      <c r="F95" s="6"/>
      <c r="G95" s="6"/>
      <c r="H95" s="6"/>
      <c r="I95" s="31" t="s">
        <v>39</v>
      </c>
      <c r="J95" s="6"/>
      <c r="K95" s="6"/>
      <c r="L95" s="6" t="s">
        <v>463</v>
      </c>
      <c r="M95" s="6"/>
      <c r="N95" s="22">
        <v>1</v>
      </c>
      <c r="O95" s="6" t="s">
        <v>463</v>
      </c>
      <c r="P95" s="6"/>
      <c r="Q95" s="6"/>
    </row>
    <row r="96" spans="1:17" ht="45" outlineLevel="1">
      <c r="A96" s="6" t="s">
        <v>82</v>
      </c>
      <c r="B96" s="6" t="s">
        <v>464</v>
      </c>
      <c r="C96" s="5" t="s">
        <v>465</v>
      </c>
      <c r="D96" s="29" t="s">
        <v>466</v>
      </c>
      <c r="E96" s="23" t="s">
        <v>38</v>
      </c>
      <c r="F96" s="6"/>
      <c r="G96" s="6"/>
      <c r="H96" s="6"/>
      <c r="I96" s="31" t="s">
        <v>39</v>
      </c>
      <c r="J96" s="6"/>
      <c r="K96" s="6"/>
      <c r="L96" s="6" t="s">
        <v>467</v>
      </c>
      <c r="M96" s="6"/>
      <c r="N96" s="22">
        <v>1</v>
      </c>
      <c r="O96" s="6" t="s">
        <v>467</v>
      </c>
      <c r="P96" s="6"/>
      <c r="Q96" s="6"/>
    </row>
    <row r="97" spans="1:17" ht="225" outlineLevel="1">
      <c r="A97" s="6" t="s">
        <v>82</v>
      </c>
      <c r="B97" s="6" t="s">
        <v>468</v>
      </c>
      <c r="C97" s="5" t="s">
        <v>469</v>
      </c>
      <c r="D97" s="29" t="s">
        <v>470</v>
      </c>
      <c r="E97" s="23" t="s">
        <v>38</v>
      </c>
      <c r="F97" s="6"/>
      <c r="G97" s="6"/>
      <c r="H97" s="6"/>
      <c r="I97" s="31" t="s">
        <v>39</v>
      </c>
      <c r="J97" s="6"/>
      <c r="K97" s="6"/>
      <c r="L97" s="6" t="s">
        <v>471</v>
      </c>
      <c r="M97" s="6" t="s">
        <v>472</v>
      </c>
      <c r="N97" s="22">
        <v>1</v>
      </c>
      <c r="O97" s="33" t="s">
        <v>473</v>
      </c>
      <c r="P97" s="6" t="s">
        <v>474</v>
      </c>
      <c r="Q97" s="6"/>
    </row>
    <row r="98" spans="1:17" s="3" customFormat="1" ht="105" collapsed="1">
      <c r="A98" s="25"/>
      <c r="B98" s="25">
        <v>17</v>
      </c>
      <c r="C98" s="26" t="s">
        <v>475</v>
      </c>
      <c r="D98" s="30">
        <v>1</v>
      </c>
      <c r="E98" s="28" t="s">
        <v>476</v>
      </c>
      <c r="F98" s="25"/>
      <c r="G98" s="25"/>
      <c r="H98" s="25"/>
      <c r="I98" s="31" t="s">
        <v>39</v>
      </c>
      <c r="J98" s="4"/>
      <c r="K98" s="4"/>
      <c r="L98" s="4"/>
      <c r="M98" s="6" t="s">
        <v>477</v>
      </c>
      <c r="N98" s="22">
        <v>1</v>
      </c>
      <c r="O98" s="33" t="s">
        <v>478</v>
      </c>
      <c r="P98" s="6" t="s">
        <v>479</v>
      </c>
      <c r="Q98" s="4"/>
    </row>
    <row r="99" spans="1:17" s="3" customFormat="1" ht="30">
      <c r="A99" s="25"/>
      <c r="B99" s="25">
        <v>18</v>
      </c>
      <c r="C99" s="26" t="s">
        <v>480</v>
      </c>
      <c r="D99" s="30">
        <v>1</v>
      </c>
      <c r="E99" s="28" t="s">
        <v>38</v>
      </c>
      <c r="F99" s="25"/>
      <c r="G99" s="25"/>
      <c r="H99" s="25"/>
      <c r="I99" s="25"/>
      <c r="J99" s="25"/>
      <c r="K99" s="25"/>
      <c r="L99" s="25"/>
      <c r="M99" s="25"/>
      <c r="N99" s="42">
        <f>AVERAGE(N100:N101)</f>
        <v>1</v>
      </c>
      <c r="O99" s="38"/>
      <c r="P99" s="25"/>
      <c r="Q99" s="25"/>
    </row>
    <row r="100" spans="1:17" ht="75" outlineLevel="1">
      <c r="A100" s="6" t="s">
        <v>56</v>
      </c>
      <c r="B100" s="6" t="s">
        <v>481</v>
      </c>
      <c r="C100" s="5" t="s">
        <v>482</v>
      </c>
      <c r="D100" s="29">
        <v>1</v>
      </c>
      <c r="E100" s="23" t="s">
        <v>38</v>
      </c>
      <c r="F100" s="31" t="s">
        <v>39</v>
      </c>
      <c r="G100" s="31" t="s">
        <v>39</v>
      </c>
      <c r="H100" s="31" t="s">
        <v>39</v>
      </c>
      <c r="I100" s="6"/>
      <c r="J100" s="6" t="s">
        <v>483</v>
      </c>
      <c r="K100" s="6" t="s">
        <v>484</v>
      </c>
      <c r="L100" s="6" t="s">
        <v>485</v>
      </c>
      <c r="M100" s="6"/>
      <c r="N100" s="22">
        <v>1</v>
      </c>
      <c r="O100" s="33"/>
      <c r="P100" s="6"/>
      <c r="Q100" s="6"/>
    </row>
    <row r="101" spans="1:17" ht="45" outlineLevel="1">
      <c r="A101" s="6" t="s">
        <v>56</v>
      </c>
      <c r="B101" s="6" t="s">
        <v>486</v>
      </c>
      <c r="C101" s="5" t="s">
        <v>487</v>
      </c>
      <c r="D101" s="29">
        <v>1</v>
      </c>
      <c r="E101" s="23" t="s">
        <v>38</v>
      </c>
      <c r="F101" s="31" t="s">
        <v>39</v>
      </c>
      <c r="G101" s="31" t="s">
        <v>39</v>
      </c>
      <c r="H101" s="31" t="s">
        <v>39</v>
      </c>
      <c r="I101" s="31" t="s">
        <v>39</v>
      </c>
      <c r="J101" s="6"/>
      <c r="K101" s="6"/>
      <c r="L101" s="6" t="s">
        <v>488</v>
      </c>
      <c r="M101" s="6"/>
      <c r="N101" s="22">
        <v>1</v>
      </c>
      <c r="O101" s="33" t="s">
        <v>489</v>
      </c>
      <c r="P101" s="6"/>
      <c r="Q101" s="6"/>
    </row>
    <row r="102" spans="1:17" ht="55.5" customHeight="1" collapsed="1">
      <c r="B102" s="12"/>
      <c r="E102" s="137"/>
      <c r="F102" s="137"/>
      <c r="G102" s="137"/>
    </row>
    <row r="103" spans="1:17" collapsed="1">
      <c r="C103" s="72" t="s">
        <v>490</v>
      </c>
      <c r="E103" s="136" t="s">
        <v>491</v>
      </c>
      <c r="F103" s="136"/>
      <c r="G103" s="136"/>
      <c r="I103" s="136" t="s">
        <v>492</v>
      </c>
      <c r="J103" s="136"/>
      <c r="K103" s="136"/>
      <c r="M103" s="136" t="s">
        <v>493</v>
      </c>
      <c r="N103" s="136"/>
      <c r="O103" s="136"/>
      <c r="P103" s="136"/>
      <c r="Q103" s="136"/>
    </row>
    <row r="104" spans="1:17">
      <c r="C104" s="12" t="s">
        <v>23</v>
      </c>
      <c r="E104" s="127" t="s">
        <v>24</v>
      </c>
      <c r="F104" s="127"/>
      <c r="G104" s="127"/>
      <c r="I104" s="127" t="s">
        <v>25</v>
      </c>
      <c r="J104" s="127"/>
      <c r="K104" s="127"/>
      <c r="M104" s="127" t="s">
        <v>26</v>
      </c>
      <c r="N104" s="127"/>
      <c r="O104" s="127"/>
      <c r="P104" s="127"/>
      <c r="Q104" s="127"/>
    </row>
  </sheetData>
  <autoFilter ref="A6:Q101" xr:uid="{00000000-0009-0000-0000-000001000000}"/>
  <mergeCells count="13">
    <mergeCell ref="E104:G104"/>
    <mergeCell ref="I104:K104"/>
    <mergeCell ref="M104:Q104"/>
    <mergeCell ref="B1:P1"/>
    <mergeCell ref="B2:P2"/>
    <mergeCell ref="E103:G103"/>
    <mergeCell ref="I103:K103"/>
    <mergeCell ref="M103:Q103"/>
    <mergeCell ref="E102:G102"/>
    <mergeCell ref="B4:C4"/>
    <mergeCell ref="D4:E4"/>
    <mergeCell ref="F4:G4"/>
    <mergeCell ref="I4:Q4"/>
  </mergeCells>
  <hyperlinks>
    <hyperlink ref="P52" location="'Acompañamiento pendiente'!A1" display="A fecha se tiene pendiente por revisar: 22 documentos" xr:uid="{00000000-0004-0000-0100-000000000000}"/>
  </hyperlinks>
  <printOptions horizontalCentered="1"/>
  <pageMargins left="0.39370078740157483" right="0.39370078740157483" top="0.59055118110236227" bottom="0.59055118110236227" header="0.19685039370078741" footer="0.19685039370078741"/>
  <pageSetup scale="39" fitToHeight="0" orientation="landscape" horizontalDpi="4294967294" verticalDpi="4294967294" r:id="rId1"/>
  <headerFooter>
    <oddFooter>&amp;LPágina &amp;P de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Parámetros!$A$2:$A$8</xm:f>
          </x14:formula1>
          <xm:sqref>A7:A101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91"/>
  <sheetViews>
    <sheetView showGridLines="0" topLeftCell="A6" zoomScaleNormal="100" zoomScaleSheetLayoutView="140" workbookViewId="0">
      <pane xSplit="3" ySplit="1" topLeftCell="L40" activePane="bottomRight" state="frozen"/>
      <selection pane="bottomRight" activeCell="M41" sqref="M41"/>
      <selection pane="bottomLeft" activeCell="A7" sqref="A7"/>
      <selection pane="topRight" activeCell="D6" sqref="D6"/>
    </sheetView>
  </sheetViews>
  <sheetFormatPr defaultColWidth="11.42578125" defaultRowHeight="15" outlineLevelRow="1"/>
  <cols>
    <col min="1" max="1" width="13.28515625" style="2" customWidth="1"/>
    <col min="2" max="2" width="8.5703125" style="1" customWidth="1"/>
    <col min="3" max="3" width="52.42578125" style="2" customWidth="1"/>
    <col min="4" max="4" width="11.28515625" style="2" customWidth="1"/>
    <col min="5" max="5" width="21.140625" style="2" customWidth="1"/>
    <col min="6" max="6" width="19" style="1" customWidth="1"/>
    <col min="7" max="7" width="32.5703125" style="1" customWidth="1"/>
    <col min="8" max="8" width="25.85546875" style="1" customWidth="1"/>
    <col min="9" max="9" width="27.140625" style="1" customWidth="1"/>
    <col min="10" max="10" width="26" style="99" customWidth="1"/>
    <col min="11" max="11" width="28.42578125" style="99" customWidth="1"/>
    <col min="12" max="12" width="25.5703125" style="99" customWidth="1"/>
    <col min="13" max="13" width="23.5703125" style="1" customWidth="1"/>
    <col min="14" max="14" width="17.85546875" style="1" customWidth="1"/>
    <col min="15" max="15" width="22.140625" style="37" customWidth="1"/>
    <col min="16" max="16" width="23.5703125" style="2" customWidth="1"/>
    <col min="17" max="17" width="27.7109375" style="2" customWidth="1"/>
    <col min="18" max="16384" width="11.42578125" style="2"/>
  </cols>
  <sheetData>
    <row r="1" spans="1:17" ht="30" customHeight="1">
      <c r="A1" s="15"/>
      <c r="B1" s="126" t="s">
        <v>0</v>
      </c>
      <c r="C1" s="127"/>
      <c r="D1" s="127"/>
      <c r="E1" s="127"/>
      <c r="F1" s="127"/>
      <c r="G1" s="127"/>
      <c r="H1" s="127"/>
      <c r="I1" s="127"/>
      <c r="J1" s="127"/>
      <c r="K1" s="127"/>
      <c r="L1" s="127"/>
      <c r="M1" s="127"/>
      <c r="N1" s="127"/>
      <c r="O1" s="127"/>
      <c r="P1" s="128"/>
      <c r="Q1" s="17" t="s">
        <v>27</v>
      </c>
    </row>
    <row r="2" spans="1:17" ht="30" customHeight="1">
      <c r="A2" s="16"/>
      <c r="B2" s="129" t="s">
        <v>28</v>
      </c>
      <c r="C2" s="130"/>
      <c r="D2" s="130"/>
      <c r="E2" s="130"/>
      <c r="F2" s="130"/>
      <c r="G2" s="130"/>
      <c r="H2" s="130"/>
      <c r="I2" s="130"/>
      <c r="J2" s="130"/>
      <c r="K2" s="130"/>
      <c r="L2" s="130"/>
      <c r="M2" s="130"/>
      <c r="N2" s="130"/>
      <c r="O2" s="130"/>
      <c r="P2" s="131"/>
      <c r="Q2" s="18" t="s">
        <v>29</v>
      </c>
    </row>
    <row r="3" spans="1:17" ht="6" customHeight="1">
      <c r="B3" s="10"/>
      <c r="C3" s="10"/>
      <c r="D3" s="10"/>
      <c r="E3" s="10"/>
      <c r="F3" s="10"/>
      <c r="G3" s="10"/>
      <c r="H3" s="10"/>
      <c r="I3" s="10"/>
      <c r="J3" s="10"/>
      <c r="K3" s="10"/>
      <c r="L3" s="10"/>
      <c r="M3" s="10"/>
      <c r="N3" s="10"/>
      <c r="P3" s="10"/>
      <c r="Q3" s="10"/>
    </row>
    <row r="4" spans="1:17" ht="76.5" customHeight="1">
      <c r="A4" s="11" t="s">
        <v>30</v>
      </c>
      <c r="B4" s="133" t="s">
        <v>31</v>
      </c>
      <c r="C4" s="134"/>
      <c r="D4" s="121" t="s">
        <v>5</v>
      </c>
      <c r="E4" s="122"/>
      <c r="F4" s="138">
        <v>44227</v>
      </c>
      <c r="G4" s="138"/>
      <c r="H4" s="12" t="s">
        <v>6</v>
      </c>
      <c r="I4" s="123" t="s">
        <v>7</v>
      </c>
      <c r="J4" s="124"/>
      <c r="K4" s="124"/>
      <c r="L4" s="124"/>
      <c r="M4" s="124"/>
      <c r="N4" s="124"/>
      <c r="O4" s="124"/>
      <c r="P4" s="124"/>
      <c r="Q4" s="125"/>
    </row>
    <row r="5" spans="1:17" ht="6" customHeight="1">
      <c r="A5" s="9"/>
      <c r="J5" s="2"/>
      <c r="K5" s="2"/>
      <c r="L5" s="1"/>
    </row>
    <row r="6" spans="1:17" ht="45">
      <c r="A6" s="8" t="s">
        <v>8</v>
      </c>
      <c r="B6" s="8" t="s">
        <v>9</v>
      </c>
      <c r="C6" s="8" t="s">
        <v>10</v>
      </c>
      <c r="D6" s="8" t="s">
        <v>11</v>
      </c>
      <c r="E6" s="8" t="s">
        <v>12</v>
      </c>
      <c r="F6" s="8" t="s">
        <v>13</v>
      </c>
      <c r="G6" s="8" t="s">
        <v>14</v>
      </c>
      <c r="H6" s="8" t="s">
        <v>15</v>
      </c>
      <c r="I6" s="8" t="s">
        <v>16</v>
      </c>
      <c r="J6" s="7" t="s">
        <v>17</v>
      </c>
      <c r="K6" s="7" t="s">
        <v>18</v>
      </c>
      <c r="L6" s="7" t="s">
        <v>19</v>
      </c>
      <c r="M6" s="7" t="s">
        <v>20</v>
      </c>
      <c r="N6" s="7" t="s">
        <v>21</v>
      </c>
      <c r="O6" s="7" t="s">
        <v>32</v>
      </c>
      <c r="P6" s="7" t="s">
        <v>33</v>
      </c>
      <c r="Q6" s="7" t="s">
        <v>22</v>
      </c>
    </row>
    <row r="7" spans="1:17" s="3" customFormat="1">
      <c r="A7" s="24"/>
      <c r="B7" s="25">
        <v>1</v>
      </c>
      <c r="C7" s="26" t="s">
        <v>34</v>
      </c>
      <c r="D7" s="25"/>
      <c r="E7" s="27"/>
      <c r="F7" s="25"/>
      <c r="G7" s="25"/>
      <c r="H7" s="25"/>
      <c r="I7" s="25"/>
      <c r="J7" s="25"/>
      <c r="K7" s="25"/>
      <c r="L7" s="25"/>
      <c r="M7" s="25"/>
      <c r="N7" s="42">
        <f>IFERROR(AVERAGE(N8:N10),"")</f>
        <v>1</v>
      </c>
      <c r="O7" s="38"/>
      <c r="P7" s="25"/>
      <c r="Q7" s="25"/>
    </row>
    <row r="8" spans="1:17" ht="146.25" customHeight="1" outlineLevel="1">
      <c r="A8" s="6" t="s">
        <v>35</v>
      </c>
      <c r="B8" s="6" t="s">
        <v>494</v>
      </c>
      <c r="C8" s="5" t="s">
        <v>36</v>
      </c>
      <c r="D8" s="23" t="s">
        <v>37</v>
      </c>
      <c r="E8" s="23" t="s">
        <v>38</v>
      </c>
      <c r="F8" s="44" t="s">
        <v>495</v>
      </c>
      <c r="G8" s="6"/>
      <c r="H8" s="6"/>
      <c r="I8" s="6"/>
      <c r="J8" s="97" t="s">
        <v>496</v>
      </c>
      <c r="K8" s="97"/>
      <c r="L8" s="97"/>
      <c r="M8" s="6"/>
      <c r="N8" s="22">
        <v>1</v>
      </c>
      <c r="O8" s="33" t="s">
        <v>497</v>
      </c>
      <c r="P8" s="6" t="s">
        <v>498</v>
      </c>
      <c r="Q8" s="66"/>
    </row>
    <row r="9" spans="1:17" ht="192" customHeight="1" outlineLevel="1">
      <c r="A9" s="6" t="s">
        <v>35</v>
      </c>
      <c r="B9" s="6" t="s">
        <v>499</v>
      </c>
      <c r="C9" s="5" t="s">
        <v>44</v>
      </c>
      <c r="D9" s="23" t="s">
        <v>500</v>
      </c>
      <c r="E9" s="23" t="s">
        <v>38</v>
      </c>
      <c r="F9" s="44" t="s">
        <v>501</v>
      </c>
      <c r="G9" s="44" t="s">
        <v>502</v>
      </c>
      <c r="H9" s="44"/>
      <c r="I9" s="44" t="s">
        <v>503</v>
      </c>
      <c r="J9" s="97"/>
      <c r="K9" s="97"/>
      <c r="L9" s="97" t="s">
        <v>504</v>
      </c>
      <c r="M9" s="6"/>
      <c r="N9" s="22">
        <v>1</v>
      </c>
      <c r="O9" s="33" t="s">
        <v>505</v>
      </c>
      <c r="P9" s="33"/>
      <c r="Q9" s="66"/>
    </row>
    <row r="10" spans="1:17" ht="344.25" outlineLevel="1">
      <c r="A10" s="6" t="s">
        <v>35</v>
      </c>
      <c r="B10" s="6" t="s">
        <v>506</v>
      </c>
      <c r="C10" s="5" t="s">
        <v>50</v>
      </c>
      <c r="D10" s="23" t="s">
        <v>507</v>
      </c>
      <c r="E10" s="23" t="s">
        <v>38</v>
      </c>
      <c r="F10" s="44" t="s">
        <v>508</v>
      </c>
      <c r="G10" s="44"/>
      <c r="H10" s="31"/>
      <c r="I10" s="31"/>
      <c r="J10" s="97"/>
      <c r="K10" s="97"/>
      <c r="L10" s="97"/>
      <c r="M10" s="6"/>
      <c r="N10" s="22"/>
      <c r="O10" s="33"/>
      <c r="P10" s="33"/>
      <c r="Q10" s="66" t="s">
        <v>509</v>
      </c>
    </row>
    <row r="11" spans="1:17" s="3" customFormat="1" ht="28.5" customHeight="1">
      <c r="A11" s="24"/>
      <c r="B11" s="25">
        <v>2</v>
      </c>
      <c r="C11" s="26" t="s">
        <v>55</v>
      </c>
      <c r="D11" s="27"/>
      <c r="E11" s="27"/>
      <c r="F11" s="25"/>
      <c r="G11" s="25"/>
      <c r="H11" s="25"/>
      <c r="I11" s="25"/>
      <c r="J11" s="101"/>
      <c r="K11" s="101"/>
      <c r="L11" s="101"/>
      <c r="M11" s="25"/>
      <c r="N11" s="42">
        <f>IFERROR(AVERAGE(N12:N14),"")</f>
        <v>1</v>
      </c>
      <c r="O11" s="38"/>
      <c r="P11" s="25"/>
      <c r="Q11" s="66"/>
    </row>
    <row r="12" spans="1:17" ht="210" outlineLevel="1">
      <c r="A12" s="6" t="s">
        <v>56</v>
      </c>
      <c r="B12" s="6" t="s">
        <v>57</v>
      </c>
      <c r="C12" s="5" t="s">
        <v>58</v>
      </c>
      <c r="D12" s="23" t="s">
        <v>510</v>
      </c>
      <c r="E12" s="23" t="s">
        <v>38</v>
      </c>
      <c r="F12" s="6"/>
      <c r="G12" s="45" t="s">
        <v>511</v>
      </c>
      <c r="H12" s="6"/>
      <c r="I12" s="6"/>
      <c r="J12" s="97"/>
      <c r="K12" s="97"/>
      <c r="L12" s="97" t="s">
        <v>512</v>
      </c>
      <c r="M12" s="33" t="s">
        <v>513</v>
      </c>
      <c r="N12" s="22">
        <v>1</v>
      </c>
      <c r="O12" s="33"/>
      <c r="P12" s="6"/>
      <c r="Q12" s="6"/>
    </row>
    <row r="13" spans="1:17" ht="90" outlineLevel="1">
      <c r="A13" s="6" t="s">
        <v>56</v>
      </c>
      <c r="B13" s="6" t="s">
        <v>64</v>
      </c>
      <c r="C13" s="5" t="s">
        <v>65</v>
      </c>
      <c r="D13" s="23" t="s">
        <v>510</v>
      </c>
      <c r="E13" s="23" t="s">
        <v>38</v>
      </c>
      <c r="F13" s="6"/>
      <c r="G13" s="45" t="s">
        <v>514</v>
      </c>
      <c r="H13" s="6"/>
      <c r="I13" s="6"/>
      <c r="J13" s="97"/>
      <c r="K13" s="97"/>
      <c r="L13" s="97"/>
      <c r="M13" s="97" t="s">
        <v>515</v>
      </c>
      <c r="N13" s="22">
        <v>1</v>
      </c>
      <c r="O13" s="33"/>
      <c r="P13" s="6"/>
      <c r="Q13" s="6"/>
    </row>
    <row r="14" spans="1:17" ht="75" outlineLevel="1">
      <c r="A14" s="6" t="s">
        <v>56</v>
      </c>
      <c r="B14" s="6" t="s">
        <v>67</v>
      </c>
      <c r="C14" s="5" t="s">
        <v>516</v>
      </c>
      <c r="D14" s="23" t="s">
        <v>517</v>
      </c>
      <c r="E14" s="23" t="s">
        <v>38</v>
      </c>
      <c r="F14" s="45" t="s">
        <v>518</v>
      </c>
      <c r="G14" s="6"/>
      <c r="H14" s="45" t="s">
        <v>519</v>
      </c>
      <c r="I14" s="6"/>
      <c r="J14" s="97"/>
      <c r="K14" s="97"/>
      <c r="L14" s="97"/>
      <c r="M14" s="97" t="s">
        <v>520</v>
      </c>
      <c r="N14" s="22">
        <v>1</v>
      </c>
      <c r="O14" s="33"/>
      <c r="P14" s="33"/>
      <c r="Q14" s="97" t="s">
        <v>521</v>
      </c>
    </row>
    <row r="15" spans="1:17" s="3" customFormat="1" ht="30">
      <c r="A15" s="25"/>
      <c r="B15" s="25">
        <v>3</v>
      </c>
      <c r="C15" s="26" t="s">
        <v>78</v>
      </c>
      <c r="D15" s="27"/>
      <c r="E15" s="27"/>
      <c r="F15" s="25"/>
      <c r="G15" s="25"/>
      <c r="H15" s="25"/>
      <c r="I15" s="25"/>
      <c r="J15" s="101"/>
      <c r="K15" s="101"/>
      <c r="L15" s="101"/>
      <c r="M15" s="25"/>
      <c r="N15" s="43">
        <f>IFERROR(AVERAGE(N16:N23),"")</f>
        <v>62.375</v>
      </c>
      <c r="O15" s="38"/>
      <c r="P15" s="25"/>
      <c r="Q15" s="66"/>
    </row>
    <row r="16" spans="1:17" ht="90" outlineLevel="1">
      <c r="A16" s="6" t="s">
        <v>56</v>
      </c>
      <c r="B16" s="6" t="s">
        <v>79</v>
      </c>
      <c r="C16" s="5" t="s">
        <v>80</v>
      </c>
      <c r="D16" s="29" t="s">
        <v>522</v>
      </c>
      <c r="E16" s="23" t="s">
        <v>523</v>
      </c>
      <c r="F16" s="6"/>
      <c r="G16" s="6"/>
      <c r="H16" s="6"/>
      <c r="I16" s="6"/>
      <c r="J16" s="97"/>
      <c r="K16" s="97"/>
      <c r="L16" s="97" t="s">
        <v>524</v>
      </c>
      <c r="M16" s="97"/>
      <c r="N16" s="43">
        <v>1</v>
      </c>
      <c r="O16" s="97"/>
      <c r="P16" s="97"/>
      <c r="Q16" s="6"/>
    </row>
    <row r="17" spans="1:17" ht="240" outlineLevel="1">
      <c r="A17" s="6" t="s">
        <v>82</v>
      </c>
      <c r="B17" s="6" t="s">
        <v>83</v>
      </c>
      <c r="C17" s="5" t="s">
        <v>84</v>
      </c>
      <c r="D17" s="29" t="s">
        <v>85</v>
      </c>
      <c r="E17" s="23" t="s">
        <v>38</v>
      </c>
      <c r="F17" s="45" t="s">
        <v>525</v>
      </c>
      <c r="G17" s="6"/>
      <c r="H17" s="45" t="s">
        <v>526</v>
      </c>
      <c r="I17" s="6"/>
      <c r="J17" s="97"/>
      <c r="K17" s="97"/>
      <c r="L17" s="97" t="s">
        <v>527</v>
      </c>
      <c r="M17" s="6" t="s">
        <v>528</v>
      </c>
      <c r="N17" s="22">
        <v>1</v>
      </c>
      <c r="O17" s="33"/>
      <c r="P17" s="6"/>
      <c r="Q17" s="66"/>
    </row>
    <row r="18" spans="1:17" ht="78.75" outlineLevel="1">
      <c r="A18" s="6" t="s">
        <v>90</v>
      </c>
      <c r="B18" s="6" t="s">
        <v>91</v>
      </c>
      <c r="C18" s="5" t="s">
        <v>92</v>
      </c>
      <c r="D18" s="29" t="s">
        <v>93</v>
      </c>
      <c r="E18" s="23" t="s">
        <v>94</v>
      </c>
      <c r="F18" s="45" t="s">
        <v>529</v>
      </c>
      <c r="G18" s="6"/>
      <c r="I18" s="6"/>
      <c r="J18" s="97"/>
      <c r="K18" s="97"/>
      <c r="L18" s="97"/>
      <c r="M18" s="6" t="s">
        <v>530</v>
      </c>
      <c r="N18" s="22">
        <v>1</v>
      </c>
      <c r="O18" s="33"/>
      <c r="P18" s="6"/>
      <c r="Q18" s="6"/>
    </row>
    <row r="19" spans="1:17" ht="409.5" outlineLevel="1">
      <c r="A19" s="6" t="s">
        <v>99</v>
      </c>
      <c r="B19" s="6" t="s">
        <v>100</v>
      </c>
      <c r="C19" s="5" t="s">
        <v>101</v>
      </c>
      <c r="D19" s="29" t="s">
        <v>102</v>
      </c>
      <c r="E19" s="23" t="s">
        <v>103</v>
      </c>
      <c r="F19" s="6"/>
      <c r="G19" s="6"/>
      <c r="H19" s="6"/>
      <c r="I19" s="6"/>
      <c r="J19" s="98"/>
      <c r="K19" s="98"/>
      <c r="L19" s="98"/>
      <c r="M19" s="34" t="s">
        <v>531</v>
      </c>
      <c r="N19" s="34">
        <v>100</v>
      </c>
      <c r="O19" s="97" t="s">
        <v>532</v>
      </c>
      <c r="P19" s="97" t="s">
        <v>533</v>
      </c>
      <c r="Q19" s="67"/>
    </row>
    <row r="20" spans="1:17" ht="129.75" customHeight="1" outlineLevel="1">
      <c r="A20" s="6" t="s">
        <v>56</v>
      </c>
      <c r="B20" s="6" t="s">
        <v>108</v>
      </c>
      <c r="C20" s="5" t="s">
        <v>109</v>
      </c>
      <c r="D20" s="29">
        <v>1</v>
      </c>
      <c r="E20" s="23" t="s">
        <v>534</v>
      </c>
      <c r="F20" s="31" t="s">
        <v>39</v>
      </c>
      <c r="G20" s="31" t="s">
        <v>39</v>
      </c>
      <c r="H20" s="31" t="s">
        <v>39</v>
      </c>
      <c r="I20" s="31" t="s">
        <v>39</v>
      </c>
      <c r="J20" s="97"/>
      <c r="K20" s="97"/>
      <c r="L20" s="97"/>
      <c r="M20" s="6" t="s">
        <v>535</v>
      </c>
      <c r="N20" s="6">
        <v>100</v>
      </c>
      <c r="O20" s="33"/>
      <c r="P20" s="6"/>
      <c r="Q20" s="67"/>
    </row>
    <row r="21" spans="1:17" ht="105" outlineLevel="1">
      <c r="A21" s="6" t="s">
        <v>99</v>
      </c>
      <c r="B21" s="6" t="s">
        <v>114</v>
      </c>
      <c r="C21" s="5" t="s">
        <v>115</v>
      </c>
      <c r="D21" s="29" t="s">
        <v>116</v>
      </c>
      <c r="E21" s="23" t="s">
        <v>103</v>
      </c>
      <c r="F21" s="31" t="s">
        <v>39</v>
      </c>
      <c r="G21" s="31" t="s">
        <v>39</v>
      </c>
      <c r="H21" s="31" t="s">
        <v>39</v>
      </c>
      <c r="I21" s="31" t="s">
        <v>39</v>
      </c>
      <c r="J21" s="97"/>
      <c r="K21" s="97"/>
      <c r="L21" s="97"/>
      <c r="M21" s="6" t="s">
        <v>536</v>
      </c>
      <c r="N21" s="6">
        <v>100</v>
      </c>
      <c r="O21" s="33" t="s">
        <v>537</v>
      </c>
      <c r="P21" s="6" t="s">
        <v>538</v>
      </c>
      <c r="Q21" s="6" t="s">
        <v>539</v>
      </c>
    </row>
    <row r="22" spans="1:17" ht="59.25" customHeight="1" outlineLevel="1">
      <c r="A22" s="6" t="s">
        <v>99</v>
      </c>
      <c r="B22" s="6" t="s">
        <v>123</v>
      </c>
      <c r="C22" s="5" t="s">
        <v>124</v>
      </c>
      <c r="D22" s="29" t="s">
        <v>125</v>
      </c>
      <c r="E22" s="23" t="s">
        <v>103</v>
      </c>
      <c r="F22" s="31" t="s">
        <v>39</v>
      </c>
      <c r="G22" s="31" t="s">
        <v>39</v>
      </c>
      <c r="H22" s="31" t="s">
        <v>39</v>
      </c>
      <c r="I22" s="31" t="s">
        <v>39</v>
      </c>
      <c r="J22" s="98"/>
      <c r="K22" s="98"/>
      <c r="L22" s="98"/>
      <c r="M22" s="34" t="s">
        <v>540</v>
      </c>
      <c r="N22" s="34">
        <v>100</v>
      </c>
      <c r="O22" s="39" t="s">
        <v>541</v>
      </c>
      <c r="P22" s="34" t="s">
        <v>498</v>
      </c>
      <c r="Q22" s="6" t="s">
        <v>542</v>
      </c>
    </row>
    <row r="23" spans="1:17" ht="135" outlineLevel="1">
      <c r="A23" s="6" t="s">
        <v>99</v>
      </c>
      <c r="B23" s="6" t="s">
        <v>129</v>
      </c>
      <c r="C23" s="5" t="s">
        <v>130</v>
      </c>
      <c r="D23" s="29" t="s">
        <v>131</v>
      </c>
      <c r="E23" s="23" t="s">
        <v>103</v>
      </c>
      <c r="F23" s="31" t="s">
        <v>39</v>
      </c>
      <c r="G23" s="31" t="s">
        <v>39</v>
      </c>
      <c r="H23" s="31" t="s">
        <v>39</v>
      </c>
      <c r="I23" s="31" t="s">
        <v>39</v>
      </c>
      <c r="J23" s="98"/>
      <c r="K23" s="98"/>
      <c r="L23" s="98"/>
      <c r="M23" s="34" t="s">
        <v>543</v>
      </c>
      <c r="N23" s="34">
        <v>96</v>
      </c>
      <c r="O23" s="39" t="s">
        <v>544</v>
      </c>
      <c r="P23" s="34" t="s">
        <v>545</v>
      </c>
      <c r="Q23" s="68"/>
    </row>
    <row r="24" spans="1:17" s="3" customFormat="1">
      <c r="A24" s="24"/>
      <c r="B24" s="25">
        <v>4</v>
      </c>
      <c r="C24" s="26" t="s">
        <v>138</v>
      </c>
      <c r="D24" s="27"/>
      <c r="E24" s="27"/>
      <c r="F24" s="25"/>
      <c r="G24" s="25"/>
      <c r="H24" s="25"/>
      <c r="I24" s="25"/>
      <c r="J24" s="101"/>
      <c r="K24" s="101"/>
      <c r="L24" s="101"/>
      <c r="M24" s="25"/>
      <c r="N24" s="42">
        <f>IFERROR(AVERAGE(N25:N28),"")</f>
        <v>1</v>
      </c>
      <c r="O24" s="38"/>
      <c r="P24" s="25"/>
      <c r="Q24" s="68"/>
    </row>
    <row r="25" spans="1:17" ht="75" outlineLevel="1">
      <c r="A25" s="6" t="s">
        <v>35</v>
      </c>
      <c r="B25" s="6" t="s">
        <v>139</v>
      </c>
      <c r="C25" s="5" t="s">
        <v>140</v>
      </c>
      <c r="D25" s="29" t="s">
        <v>141</v>
      </c>
      <c r="E25" s="23" t="s">
        <v>38</v>
      </c>
      <c r="F25" s="45" t="s">
        <v>546</v>
      </c>
      <c r="G25" s="6"/>
      <c r="H25" s="6"/>
      <c r="I25" s="6"/>
      <c r="J25" s="97"/>
      <c r="K25" s="97"/>
      <c r="L25" s="97"/>
      <c r="M25" s="6" t="s">
        <v>547</v>
      </c>
      <c r="N25" s="22"/>
      <c r="O25" s="33"/>
      <c r="P25" s="6"/>
      <c r="Q25" s="6"/>
    </row>
    <row r="26" spans="1:17" ht="120" outlineLevel="1">
      <c r="A26" s="6" t="s">
        <v>35</v>
      </c>
      <c r="B26" s="6" t="s">
        <v>148</v>
      </c>
      <c r="C26" s="5" t="s">
        <v>149</v>
      </c>
      <c r="D26" s="23" t="s">
        <v>150</v>
      </c>
      <c r="E26" s="23" t="s">
        <v>38</v>
      </c>
      <c r="F26" s="45" t="s">
        <v>548</v>
      </c>
      <c r="G26" s="45" t="s">
        <v>549</v>
      </c>
      <c r="H26" s="45" t="s">
        <v>550</v>
      </c>
      <c r="I26" s="45" t="s">
        <v>551</v>
      </c>
      <c r="J26" s="97"/>
      <c r="K26" s="97"/>
      <c r="L26" s="97"/>
      <c r="M26" s="6" t="s">
        <v>552</v>
      </c>
      <c r="N26" s="22">
        <v>1</v>
      </c>
      <c r="O26" s="33"/>
      <c r="P26" s="6"/>
      <c r="Q26" s="68"/>
    </row>
    <row r="27" spans="1:17" ht="45" outlineLevel="1">
      <c r="A27" s="6" t="s">
        <v>35</v>
      </c>
      <c r="B27" s="6" t="s">
        <v>151</v>
      </c>
      <c r="C27" s="5" t="s">
        <v>152</v>
      </c>
      <c r="D27" s="23" t="s">
        <v>153</v>
      </c>
      <c r="E27" s="23" t="s">
        <v>38</v>
      </c>
      <c r="F27" s="45" t="s">
        <v>553</v>
      </c>
      <c r="G27" s="6"/>
      <c r="H27" s="6"/>
      <c r="I27" s="6"/>
      <c r="J27" s="97"/>
      <c r="K27" s="97"/>
      <c r="L27" s="97"/>
      <c r="M27" s="6" t="s">
        <v>554</v>
      </c>
      <c r="N27" s="22">
        <v>1</v>
      </c>
      <c r="O27" s="33"/>
      <c r="P27" s="6"/>
      <c r="Q27" s="68"/>
    </row>
    <row r="28" spans="1:17" ht="67.5" outlineLevel="1">
      <c r="A28" s="6" t="s">
        <v>35</v>
      </c>
      <c r="B28" s="6" t="s">
        <v>160</v>
      </c>
      <c r="C28" s="5" t="s">
        <v>161</v>
      </c>
      <c r="D28" s="23" t="s">
        <v>162</v>
      </c>
      <c r="E28" s="23" t="s">
        <v>38</v>
      </c>
      <c r="F28" s="45" t="s">
        <v>555</v>
      </c>
      <c r="G28" s="6"/>
      <c r="H28" s="45" t="s">
        <v>556</v>
      </c>
      <c r="I28" s="6"/>
      <c r="J28" s="97"/>
      <c r="K28" s="97"/>
      <c r="L28" s="97"/>
      <c r="M28" s="6" t="s">
        <v>557</v>
      </c>
      <c r="N28" s="22"/>
      <c r="O28" s="33"/>
      <c r="P28" s="6"/>
      <c r="Q28" s="69"/>
    </row>
    <row r="29" spans="1:17" s="3" customFormat="1">
      <c r="A29" s="24"/>
      <c r="B29" s="25">
        <v>5</v>
      </c>
      <c r="C29" s="26" t="s">
        <v>166</v>
      </c>
      <c r="D29" s="27"/>
      <c r="E29" s="27"/>
      <c r="F29" s="25"/>
      <c r="G29" s="25"/>
      <c r="H29" s="25"/>
      <c r="I29" s="25"/>
      <c r="J29" s="101"/>
      <c r="K29" s="101"/>
      <c r="L29" s="101"/>
      <c r="M29" s="25"/>
      <c r="N29" s="42" t="str">
        <f>IFERROR(AVERAGE(N30:N30),"")</f>
        <v/>
      </c>
      <c r="O29" s="38"/>
      <c r="P29" s="25"/>
      <c r="Q29" s="25"/>
    </row>
    <row r="30" spans="1:17" ht="45" outlineLevel="1">
      <c r="A30" s="6" t="s">
        <v>56</v>
      </c>
      <c r="B30" s="6">
        <v>5.0999999999999996</v>
      </c>
      <c r="C30" s="5" t="s">
        <v>176</v>
      </c>
      <c r="D30" s="23" t="s">
        <v>558</v>
      </c>
      <c r="E30" s="23" t="s">
        <v>559</v>
      </c>
      <c r="F30" s="45" t="s">
        <v>560</v>
      </c>
      <c r="G30" s="45" t="s">
        <v>561</v>
      </c>
      <c r="H30" s="45" t="s">
        <v>562</v>
      </c>
      <c r="I30" s="45" t="s">
        <v>563</v>
      </c>
      <c r="J30" s="97"/>
      <c r="K30" s="97"/>
      <c r="L30" s="97"/>
      <c r="M30" s="96"/>
      <c r="N30" s="35"/>
      <c r="O30" s="33"/>
      <c r="P30" s="6"/>
      <c r="Q30" s="95"/>
    </row>
    <row r="31" spans="1:17" s="3" customFormat="1">
      <c r="A31" s="24"/>
      <c r="B31" s="25">
        <v>6</v>
      </c>
      <c r="C31" s="26" t="s">
        <v>182</v>
      </c>
      <c r="D31" s="27"/>
      <c r="E31" s="27"/>
      <c r="F31" s="25"/>
      <c r="G31" s="25"/>
      <c r="H31" s="25"/>
      <c r="I31" s="25"/>
      <c r="J31" s="101"/>
      <c r="K31" s="101"/>
      <c r="L31" s="101"/>
      <c r="M31" s="25"/>
      <c r="N31" s="42" t="str">
        <f>IFERROR(AVERAGE(N32:N33),"")</f>
        <v/>
      </c>
      <c r="O31" s="38"/>
      <c r="P31" s="25"/>
      <c r="Q31" s="25"/>
    </row>
    <row r="32" spans="1:17" ht="90" outlineLevel="1">
      <c r="A32" s="6" t="s">
        <v>56</v>
      </c>
      <c r="B32" s="6" t="s">
        <v>183</v>
      </c>
      <c r="C32" s="5" t="s">
        <v>564</v>
      </c>
      <c r="D32" s="29" t="s">
        <v>185</v>
      </c>
      <c r="E32" s="23" t="s">
        <v>170</v>
      </c>
      <c r="F32" s="44" t="s">
        <v>565</v>
      </c>
      <c r="G32" s="44" t="s">
        <v>566</v>
      </c>
      <c r="H32" s="44" t="s">
        <v>566</v>
      </c>
      <c r="I32" s="44" t="s">
        <v>566</v>
      </c>
      <c r="J32" s="97"/>
      <c r="K32" s="97"/>
      <c r="L32" s="97"/>
      <c r="M32" s="6" t="s">
        <v>567</v>
      </c>
      <c r="N32" s="35"/>
      <c r="O32" s="33"/>
      <c r="P32" s="6"/>
      <c r="Q32" s="6"/>
    </row>
    <row r="33" spans="1:17" ht="90" customHeight="1" outlineLevel="1">
      <c r="A33" s="6" t="s">
        <v>192</v>
      </c>
      <c r="B33" s="6" t="s">
        <v>193</v>
      </c>
      <c r="C33" s="5" t="s">
        <v>194</v>
      </c>
      <c r="D33" s="23" t="s">
        <v>195</v>
      </c>
      <c r="E33" s="23" t="s">
        <v>196</v>
      </c>
      <c r="F33" s="44" t="s">
        <v>568</v>
      </c>
      <c r="G33" s="6"/>
      <c r="H33" s="6"/>
      <c r="I33" s="6"/>
      <c r="J33" s="97"/>
      <c r="K33" s="97"/>
      <c r="L33" s="97"/>
      <c r="M33" s="6" t="s">
        <v>569</v>
      </c>
      <c r="N33" s="35"/>
      <c r="O33" s="33"/>
      <c r="P33" s="6"/>
      <c r="Q33" s="6"/>
    </row>
    <row r="34" spans="1:17" s="3" customFormat="1">
      <c r="A34" s="25"/>
      <c r="B34" s="25">
        <v>7</v>
      </c>
      <c r="C34" s="26" t="s">
        <v>201</v>
      </c>
      <c r="D34" s="27"/>
      <c r="E34" s="27"/>
      <c r="F34" s="25"/>
      <c r="G34" s="25"/>
      <c r="H34" s="25"/>
      <c r="I34" s="25"/>
      <c r="J34" s="101"/>
      <c r="K34" s="101"/>
      <c r="L34" s="101"/>
      <c r="M34" s="25"/>
      <c r="N34" s="42">
        <f>IFERROR(AVERAGE(N35:N38),"")</f>
        <v>1</v>
      </c>
      <c r="O34" s="38"/>
      <c r="P34" s="25"/>
      <c r="Q34" s="25"/>
    </row>
    <row r="35" spans="1:17" ht="300" outlineLevel="1">
      <c r="A35" s="6" t="s">
        <v>99</v>
      </c>
      <c r="B35" s="6" t="s">
        <v>202</v>
      </c>
      <c r="C35" s="5" t="s">
        <v>203</v>
      </c>
      <c r="D35" s="29" t="s">
        <v>218</v>
      </c>
      <c r="E35" s="23" t="s">
        <v>170</v>
      </c>
      <c r="F35" s="45" t="s">
        <v>570</v>
      </c>
      <c r="G35" s="45" t="s">
        <v>571</v>
      </c>
      <c r="H35" s="45" t="s">
        <v>572</v>
      </c>
      <c r="I35" s="45" t="s">
        <v>573</v>
      </c>
      <c r="J35" s="97"/>
      <c r="K35" s="97"/>
      <c r="L35" s="97"/>
      <c r="M35" s="97" t="s">
        <v>574</v>
      </c>
      <c r="N35" s="35">
        <v>1</v>
      </c>
      <c r="O35" s="97" t="s">
        <v>575</v>
      </c>
      <c r="P35" s="97" t="s">
        <v>576</v>
      </c>
      <c r="Q35" s="6"/>
    </row>
    <row r="36" spans="1:17" ht="390" outlineLevel="1">
      <c r="A36" s="6" t="s">
        <v>90</v>
      </c>
      <c r="B36" s="6" t="s">
        <v>210</v>
      </c>
      <c r="C36" s="5" t="s">
        <v>211</v>
      </c>
      <c r="D36" s="29" t="s">
        <v>218</v>
      </c>
      <c r="E36" s="23" t="s">
        <v>212</v>
      </c>
      <c r="F36" s="45" t="s">
        <v>577</v>
      </c>
      <c r="G36" s="45" t="s">
        <v>578</v>
      </c>
      <c r="H36" s="45" t="s">
        <v>579</v>
      </c>
      <c r="I36" s="45" t="s">
        <v>580</v>
      </c>
      <c r="J36" s="97"/>
      <c r="K36" s="97"/>
      <c r="L36" s="97" t="s">
        <v>581</v>
      </c>
      <c r="M36" s="6"/>
      <c r="N36" s="35"/>
      <c r="O36" s="33"/>
      <c r="P36" s="6"/>
      <c r="Q36" s="6"/>
    </row>
    <row r="37" spans="1:17" ht="285" outlineLevel="1">
      <c r="A37" s="6" t="s">
        <v>56</v>
      </c>
      <c r="B37" s="6" t="s">
        <v>216</v>
      </c>
      <c r="C37" s="5" t="s">
        <v>217</v>
      </c>
      <c r="D37" s="29" t="s">
        <v>218</v>
      </c>
      <c r="E37" s="23" t="s">
        <v>38</v>
      </c>
      <c r="F37" s="45" t="s">
        <v>582</v>
      </c>
      <c r="G37" s="45" t="s">
        <v>583</v>
      </c>
      <c r="H37" s="45" t="s">
        <v>584</v>
      </c>
      <c r="I37" s="45" t="s">
        <v>585</v>
      </c>
      <c r="J37" s="97"/>
      <c r="K37" s="97"/>
      <c r="L37" s="97"/>
      <c r="M37" s="6" t="s">
        <v>586</v>
      </c>
      <c r="N37" s="35">
        <v>1</v>
      </c>
      <c r="O37" s="33"/>
      <c r="P37" s="6"/>
      <c r="Q37" s="6"/>
    </row>
    <row r="38" spans="1:17" ht="120" outlineLevel="1">
      <c r="A38" s="6" t="s">
        <v>99</v>
      </c>
      <c r="B38" s="6" t="s">
        <v>223</v>
      </c>
      <c r="C38" s="5" t="s">
        <v>224</v>
      </c>
      <c r="D38" s="29">
        <v>1</v>
      </c>
      <c r="E38" s="23" t="s">
        <v>103</v>
      </c>
      <c r="F38" s="31" t="s">
        <v>39</v>
      </c>
      <c r="G38" s="31" t="s">
        <v>39</v>
      </c>
      <c r="H38" s="31" t="s">
        <v>39</v>
      </c>
      <c r="I38" s="31" t="s">
        <v>39</v>
      </c>
      <c r="J38" s="98"/>
      <c r="K38" s="98"/>
      <c r="L38" s="98"/>
      <c r="M38" s="98" t="s">
        <v>587</v>
      </c>
      <c r="N38" s="36">
        <v>1</v>
      </c>
      <c r="O38" s="39" t="s">
        <v>588</v>
      </c>
      <c r="P38" s="34" t="s">
        <v>589</v>
      </c>
      <c r="Q38" s="67"/>
    </row>
    <row r="39" spans="1:17" s="3" customFormat="1">
      <c r="A39" s="25"/>
      <c r="B39" s="25">
        <v>8</v>
      </c>
      <c r="C39" s="26" t="s">
        <v>235</v>
      </c>
      <c r="D39" s="27"/>
      <c r="E39" s="27"/>
      <c r="F39" s="25"/>
      <c r="G39" s="25"/>
      <c r="H39" s="25"/>
      <c r="I39" s="25"/>
      <c r="J39" s="101"/>
      <c r="K39" s="101"/>
      <c r="L39" s="101"/>
      <c r="M39" s="25"/>
      <c r="N39" s="42">
        <f>IFERROR(AVERAGE(N40:N41),"")</f>
        <v>1</v>
      </c>
      <c r="O39" s="38"/>
      <c r="P39" s="25"/>
      <c r="Q39" s="25"/>
    </row>
    <row r="40" spans="1:17" ht="66" customHeight="1" outlineLevel="1">
      <c r="A40" s="6" t="s">
        <v>56</v>
      </c>
      <c r="B40" s="6" t="s">
        <v>236</v>
      </c>
      <c r="C40" s="5" t="s">
        <v>237</v>
      </c>
      <c r="D40" s="29" t="s">
        <v>590</v>
      </c>
      <c r="E40" s="23" t="s">
        <v>238</v>
      </c>
      <c r="F40" s="45" t="s">
        <v>591</v>
      </c>
      <c r="G40" s="6"/>
      <c r="H40" s="6"/>
      <c r="I40" s="6"/>
      <c r="J40" s="98"/>
      <c r="K40" s="98"/>
      <c r="L40" s="98" t="s">
        <v>592</v>
      </c>
      <c r="M40" s="98" t="s">
        <v>593</v>
      </c>
      <c r="N40" s="36">
        <v>1</v>
      </c>
      <c r="O40" s="39" t="s">
        <v>594</v>
      </c>
      <c r="P40" s="34" t="s">
        <v>595</v>
      </c>
      <c r="Q40" s="5"/>
    </row>
    <row r="41" spans="1:17" ht="225" outlineLevel="1">
      <c r="A41" s="6" t="s">
        <v>56</v>
      </c>
      <c r="B41" s="6" t="s">
        <v>243</v>
      </c>
      <c r="C41" s="5" t="s">
        <v>244</v>
      </c>
      <c r="D41" s="29" t="s">
        <v>245</v>
      </c>
      <c r="E41" s="23" t="s">
        <v>170</v>
      </c>
      <c r="F41" s="45" t="s">
        <v>596</v>
      </c>
      <c r="G41" s="6"/>
      <c r="H41" s="45" t="s">
        <v>597</v>
      </c>
      <c r="I41" s="6"/>
      <c r="J41" s="97"/>
      <c r="K41" s="97"/>
      <c r="L41" s="97"/>
      <c r="M41" s="97" t="s">
        <v>598</v>
      </c>
      <c r="N41" s="22">
        <v>1</v>
      </c>
      <c r="O41" s="33" t="s">
        <v>599</v>
      </c>
      <c r="P41" s="6"/>
      <c r="Q41" s="4" t="s">
        <v>600</v>
      </c>
    </row>
    <row r="42" spans="1:17" s="3" customFormat="1">
      <c r="A42" s="25"/>
      <c r="B42" s="25">
        <v>9</v>
      </c>
      <c r="C42" s="26" t="s">
        <v>249</v>
      </c>
      <c r="D42" s="27"/>
      <c r="E42" s="27"/>
      <c r="F42" s="25"/>
      <c r="G42" s="25"/>
      <c r="H42" s="25"/>
      <c r="I42" s="25"/>
      <c r="J42" s="101"/>
      <c r="K42" s="101"/>
      <c r="L42" s="101"/>
      <c r="M42" s="25"/>
      <c r="N42" s="42">
        <f>IFERROR(AVERAGE(N43:N85),"")</f>
        <v>1</v>
      </c>
      <c r="O42" s="38"/>
      <c r="P42" s="25"/>
      <c r="Q42" s="25"/>
    </row>
    <row r="43" spans="1:17" ht="60" outlineLevel="1">
      <c r="A43" s="6" t="s">
        <v>56</v>
      </c>
      <c r="B43" s="6" t="s">
        <v>250</v>
      </c>
      <c r="C43" s="5" t="s">
        <v>251</v>
      </c>
      <c r="D43" s="23" t="s">
        <v>252</v>
      </c>
      <c r="E43" s="23" t="s">
        <v>253</v>
      </c>
      <c r="F43" s="45" t="s">
        <v>601</v>
      </c>
      <c r="G43" s="6"/>
      <c r="H43" s="6"/>
      <c r="I43" s="6"/>
      <c r="J43" s="97"/>
      <c r="K43" s="97"/>
      <c r="L43" s="97"/>
      <c r="M43" s="6" t="s">
        <v>602</v>
      </c>
      <c r="N43" s="22">
        <v>1</v>
      </c>
      <c r="O43" s="33"/>
      <c r="P43" s="6"/>
      <c r="Q43" s="6"/>
    </row>
    <row r="44" spans="1:17" ht="78.75" outlineLevel="1">
      <c r="A44" s="6" t="s">
        <v>56</v>
      </c>
      <c r="B44" s="6" t="s">
        <v>265</v>
      </c>
      <c r="C44" s="5" t="s">
        <v>260</v>
      </c>
      <c r="D44" s="23" t="s">
        <v>261</v>
      </c>
      <c r="E44" s="23" t="s">
        <v>253</v>
      </c>
      <c r="F44" s="45" t="s">
        <v>603</v>
      </c>
      <c r="G44" s="45" t="s">
        <v>604</v>
      </c>
      <c r="H44" s="6"/>
      <c r="I44" s="6"/>
      <c r="J44" s="97"/>
      <c r="K44" s="97"/>
      <c r="L44" s="97"/>
      <c r="M44" s="6" t="s">
        <v>605</v>
      </c>
      <c r="N44" s="22">
        <v>1</v>
      </c>
      <c r="O44" s="33"/>
      <c r="P44" s="6"/>
      <c r="Q44" s="6"/>
    </row>
    <row r="45" spans="1:17" s="3" customFormat="1" ht="30">
      <c r="A45" s="25"/>
      <c r="B45" s="25">
        <v>10</v>
      </c>
      <c r="C45" s="26" t="s">
        <v>280</v>
      </c>
      <c r="D45" s="27"/>
      <c r="E45" s="27"/>
      <c r="F45" s="25"/>
      <c r="G45" s="25"/>
      <c r="H45" s="25"/>
      <c r="I45" s="25"/>
      <c r="J45" s="101"/>
      <c r="K45" s="101"/>
      <c r="L45" s="101"/>
      <c r="M45" s="25"/>
      <c r="N45" s="42" t="str">
        <f>IFERROR(AVERAGE(N46:N46),"")</f>
        <v/>
      </c>
      <c r="O45" s="38"/>
      <c r="P45" s="25"/>
      <c r="Q45" s="25"/>
    </row>
    <row r="46" spans="1:17" ht="45" outlineLevel="1">
      <c r="A46" s="6" t="s">
        <v>56</v>
      </c>
      <c r="B46" s="6" t="s">
        <v>281</v>
      </c>
      <c r="C46" s="5" t="s">
        <v>606</v>
      </c>
      <c r="D46" s="23" t="s">
        <v>283</v>
      </c>
      <c r="E46" s="23" t="s">
        <v>38</v>
      </c>
      <c r="F46" s="45" t="s">
        <v>607</v>
      </c>
      <c r="G46" s="45" t="s">
        <v>607</v>
      </c>
      <c r="H46" s="45" t="s">
        <v>607</v>
      </c>
      <c r="I46" s="45" t="s">
        <v>607</v>
      </c>
      <c r="J46" s="97"/>
      <c r="K46" s="97"/>
      <c r="L46" s="97"/>
      <c r="M46" s="6"/>
      <c r="N46" s="22"/>
      <c r="O46" s="33"/>
      <c r="P46" s="40"/>
      <c r="Q46" s="6"/>
    </row>
    <row r="47" spans="1:17" s="3" customFormat="1">
      <c r="A47" s="25"/>
      <c r="B47" s="25">
        <v>11</v>
      </c>
      <c r="C47" s="26" t="s">
        <v>298</v>
      </c>
      <c r="D47" s="27"/>
      <c r="E47" s="27"/>
      <c r="F47" s="25"/>
      <c r="G47" s="25"/>
      <c r="H47" s="25"/>
      <c r="I47" s="25"/>
      <c r="J47" s="101"/>
      <c r="K47" s="101"/>
      <c r="L47" s="101"/>
      <c r="M47" s="25"/>
      <c r="N47" s="42">
        <f>IFERROR(AVERAGE(N48:N52),"")</f>
        <v>1</v>
      </c>
      <c r="O47" s="38"/>
      <c r="P47" s="25"/>
      <c r="Q47" s="25"/>
    </row>
    <row r="48" spans="1:17" ht="390" outlineLevel="1">
      <c r="A48" s="6" t="s">
        <v>56</v>
      </c>
      <c r="B48" s="6" t="s">
        <v>299</v>
      </c>
      <c r="C48" s="5" t="s">
        <v>300</v>
      </c>
      <c r="D48" s="23" t="s">
        <v>301</v>
      </c>
      <c r="E48" s="23" t="s">
        <v>290</v>
      </c>
      <c r="F48" s="45" t="s">
        <v>608</v>
      </c>
      <c r="G48" s="45" t="s">
        <v>609</v>
      </c>
      <c r="H48" s="45" t="s">
        <v>610</v>
      </c>
      <c r="I48" s="45" t="s">
        <v>611</v>
      </c>
      <c r="J48" s="97"/>
      <c r="K48" s="97"/>
      <c r="L48" s="97"/>
      <c r="M48" s="6" t="s">
        <v>612</v>
      </c>
      <c r="N48" s="35">
        <v>1</v>
      </c>
      <c r="O48" s="33"/>
      <c r="P48" s="6"/>
      <c r="Q48" s="69" t="s">
        <v>613</v>
      </c>
    </row>
    <row r="49" spans="1:17" ht="120" outlineLevel="1">
      <c r="A49" s="6" t="s">
        <v>56</v>
      </c>
      <c r="B49" s="6" t="s">
        <v>307</v>
      </c>
      <c r="C49" s="5" t="s">
        <v>308</v>
      </c>
      <c r="D49" s="23" t="s">
        <v>309</v>
      </c>
      <c r="E49" s="23" t="s">
        <v>310</v>
      </c>
      <c r="F49" s="45" t="s">
        <v>614</v>
      </c>
      <c r="G49" s="45" t="s">
        <v>614</v>
      </c>
      <c r="H49" s="45" t="s">
        <v>614</v>
      </c>
      <c r="I49" s="45" t="s">
        <v>614</v>
      </c>
      <c r="J49" s="97"/>
      <c r="K49" s="97"/>
      <c r="L49" s="97"/>
      <c r="M49" s="6" t="s">
        <v>615</v>
      </c>
      <c r="N49" s="35"/>
      <c r="O49" s="33"/>
      <c r="P49" s="33"/>
      <c r="Q49" s="6"/>
    </row>
    <row r="50" spans="1:17" ht="120" outlineLevel="1">
      <c r="A50" s="6" t="s">
        <v>56</v>
      </c>
      <c r="B50" s="6" t="s">
        <v>316</v>
      </c>
      <c r="C50" s="5" t="s">
        <v>317</v>
      </c>
      <c r="D50" s="29" t="s">
        <v>318</v>
      </c>
      <c r="E50" s="23" t="s">
        <v>319</v>
      </c>
      <c r="F50" s="45" t="s">
        <v>616</v>
      </c>
      <c r="G50" s="6"/>
      <c r="H50" s="6"/>
      <c r="I50" s="6"/>
      <c r="J50" s="97"/>
      <c r="K50" s="99" t="s">
        <v>617</v>
      </c>
      <c r="L50" s="97"/>
      <c r="M50" s="6"/>
      <c r="N50" s="22">
        <v>1</v>
      </c>
      <c r="O50" s="33" t="s">
        <v>618</v>
      </c>
      <c r="P50" s="6" t="s">
        <v>498</v>
      </c>
      <c r="Q50" s="6" t="s">
        <v>619</v>
      </c>
    </row>
    <row r="51" spans="1:17" ht="75" outlineLevel="1">
      <c r="A51" s="6" t="s">
        <v>56</v>
      </c>
      <c r="B51" s="6" t="s">
        <v>324</v>
      </c>
      <c r="C51" s="5" t="s">
        <v>325</v>
      </c>
      <c r="D51" s="29" t="s">
        <v>326</v>
      </c>
      <c r="E51" s="23" t="s">
        <v>103</v>
      </c>
      <c r="F51" s="45" t="s">
        <v>620</v>
      </c>
      <c r="G51" s="45" t="s">
        <v>620</v>
      </c>
      <c r="H51" s="45" t="s">
        <v>620</v>
      </c>
      <c r="I51" s="45" t="s">
        <v>620</v>
      </c>
      <c r="J51" s="98" t="s">
        <v>621</v>
      </c>
      <c r="K51" s="98" t="s">
        <v>622</v>
      </c>
      <c r="L51" s="98"/>
      <c r="M51" s="34" t="s">
        <v>623</v>
      </c>
      <c r="N51" s="36">
        <v>1</v>
      </c>
      <c r="O51" s="39" t="s">
        <v>624</v>
      </c>
      <c r="P51" s="34" t="s">
        <v>625</v>
      </c>
      <c r="Q51" s="34" t="s">
        <v>626</v>
      </c>
    </row>
    <row r="52" spans="1:17" ht="270" outlineLevel="1">
      <c r="A52" s="6" t="s">
        <v>56</v>
      </c>
      <c r="B52" s="6" t="s">
        <v>331</v>
      </c>
      <c r="C52" s="5" t="s">
        <v>332</v>
      </c>
      <c r="D52" s="29" t="s">
        <v>627</v>
      </c>
      <c r="E52" s="23" t="s">
        <v>290</v>
      </c>
      <c r="F52" s="45" t="s">
        <v>628</v>
      </c>
      <c r="G52" s="45" t="s">
        <v>629</v>
      </c>
      <c r="H52" s="45" t="s">
        <v>630</v>
      </c>
      <c r="I52" s="6"/>
      <c r="J52" s="97"/>
      <c r="K52" s="97"/>
      <c r="L52" s="97"/>
      <c r="M52" s="34" t="s">
        <v>631</v>
      </c>
      <c r="N52" s="22"/>
      <c r="O52" s="33"/>
      <c r="P52" s="6"/>
      <c r="Q52" s="6"/>
    </row>
    <row r="53" spans="1:17" s="3" customFormat="1">
      <c r="A53" s="25"/>
      <c r="B53" s="25">
        <v>12</v>
      </c>
      <c r="C53" s="26" t="s">
        <v>339</v>
      </c>
      <c r="D53" s="27"/>
      <c r="E53" s="27"/>
      <c r="F53" s="25"/>
      <c r="G53" s="25"/>
      <c r="H53" s="25"/>
      <c r="I53" s="25"/>
      <c r="J53" s="101"/>
      <c r="K53" s="101"/>
      <c r="L53" s="101"/>
      <c r="M53" s="25"/>
      <c r="N53" s="42" t="str">
        <f>IFERROR(AVERAGE(N54:N58),"")</f>
        <v/>
      </c>
      <c r="O53" s="38"/>
      <c r="P53" s="25"/>
      <c r="Q53" s="25"/>
    </row>
    <row r="54" spans="1:17" ht="56.25" outlineLevel="1">
      <c r="A54" s="6" t="s">
        <v>82</v>
      </c>
      <c r="B54" s="6" t="s">
        <v>340</v>
      </c>
      <c r="C54" s="5" t="s">
        <v>341</v>
      </c>
      <c r="D54" s="23" t="s">
        <v>342</v>
      </c>
      <c r="E54" s="23" t="s">
        <v>343</v>
      </c>
      <c r="F54" s="45" t="s">
        <v>632</v>
      </c>
      <c r="G54" s="45" t="s">
        <v>633</v>
      </c>
      <c r="H54" s="45" t="s">
        <v>634</v>
      </c>
      <c r="I54" s="45" t="s">
        <v>635</v>
      </c>
      <c r="J54" s="97"/>
      <c r="K54" s="97"/>
      <c r="L54" s="97"/>
      <c r="M54" s="6"/>
      <c r="N54" s="22"/>
      <c r="O54" s="33"/>
      <c r="P54" s="6"/>
      <c r="Q54" s="6"/>
    </row>
    <row r="55" spans="1:17" ht="45" outlineLevel="1">
      <c r="A55" s="6" t="s">
        <v>82</v>
      </c>
      <c r="B55" s="6" t="s">
        <v>348</v>
      </c>
      <c r="C55" s="5" t="s">
        <v>355</v>
      </c>
      <c r="D55" s="23" t="s">
        <v>356</v>
      </c>
      <c r="E55" s="23" t="s">
        <v>351</v>
      </c>
      <c r="F55" s="45" t="s">
        <v>636</v>
      </c>
      <c r="G55" s="6"/>
      <c r="H55" s="6"/>
      <c r="I55" s="6"/>
      <c r="J55" s="97"/>
      <c r="K55" s="97"/>
      <c r="L55" s="97"/>
      <c r="M55" s="6"/>
      <c r="N55" s="22"/>
      <c r="O55" s="33"/>
      <c r="P55" s="6"/>
      <c r="Q55" s="6"/>
    </row>
    <row r="56" spans="1:17" ht="45" outlineLevel="1">
      <c r="A56" s="6" t="s">
        <v>82</v>
      </c>
      <c r="B56" s="6" t="s">
        <v>354</v>
      </c>
      <c r="C56" s="5" t="s">
        <v>360</v>
      </c>
      <c r="D56" s="23" t="s">
        <v>361</v>
      </c>
      <c r="E56" s="23" t="s">
        <v>351</v>
      </c>
      <c r="F56" s="45" t="s">
        <v>637</v>
      </c>
      <c r="G56" s="45" t="s">
        <v>638</v>
      </c>
      <c r="H56" s="45" t="s">
        <v>639</v>
      </c>
      <c r="I56" s="45" t="s">
        <v>640</v>
      </c>
      <c r="J56" s="97"/>
      <c r="K56" s="97"/>
      <c r="L56" s="97"/>
      <c r="M56" s="6"/>
      <c r="N56" s="6"/>
      <c r="O56" s="33"/>
      <c r="P56" s="6"/>
      <c r="Q56" s="6"/>
    </row>
    <row r="57" spans="1:17" ht="78.75" outlineLevel="1">
      <c r="A57" s="6" t="s">
        <v>35</v>
      </c>
      <c r="B57" s="6" t="s">
        <v>359</v>
      </c>
      <c r="C57" s="5" t="s">
        <v>372</v>
      </c>
      <c r="D57" s="23" t="s">
        <v>373</v>
      </c>
      <c r="E57" s="23" t="s">
        <v>374</v>
      </c>
      <c r="F57" s="45" t="s">
        <v>641</v>
      </c>
      <c r="G57" s="45" t="s">
        <v>642</v>
      </c>
      <c r="H57" s="45" t="s">
        <v>642</v>
      </c>
      <c r="I57" s="45" t="s">
        <v>642</v>
      </c>
      <c r="J57" s="97"/>
      <c r="K57" s="97"/>
      <c r="L57" s="97"/>
      <c r="M57" s="6"/>
      <c r="N57" s="22"/>
      <c r="O57" s="33"/>
      <c r="P57" s="6"/>
      <c r="Q57" s="6"/>
    </row>
    <row r="58" spans="1:17" ht="90" outlineLevel="1">
      <c r="A58" s="6" t="s">
        <v>82</v>
      </c>
      <c r="B58" s="6" t="s">
        <v>364</v>
      </c>
      <c r="C58" s="5" t="s">
        <v>377</v>
      </c>
      <c r="D58" s="23" t="s">
        <v>378</v>
      </c>
      <c r="E58" s="23" t="s">
        <v>379</v>
      </c>
      <c r="F58" s="45" t="s">
        <v>643</v>
      </c>
      <c r="G58" s="6"/>
      <c r="H58" s="45" t="s">
        <v>644</v>
      </c>
      <c r="I58" s="6"/>
      <c r="J58" s="97"/>
      <c r="K58" s="97"/>
      <c r="L58" s="97"/>
      <c r="M58" s="6"/>
      <c r="N58" s="22"/>
      <c r="O58" s="33"/>
      <c r="P58" s="6"/>
      <c r="Q58" s="6"/>
    </row>
    <row r="59" spans="1:17" s="3" customFormat="1" ht="141">
      <c r="A59" s="25"/>
      <c r="B59" s="25">
        <v>13</v>
      </c>
      <c r="C59" s="26" t="s">
        <v>645</v>
      </c>
      <c r="D59" s="30">
        <v>1</v>
      </c>
      <c r="E59" s="27"/>
      <c r="F59" s="25"/>
      <c r="G59" s="25"/>
      <c r="H59" s="25"/>
      <c r="I59" s="25"/>
      <c r="J59" s="101"/>
      <c r="K59" s="101"/>
      <c r="L59" s="101"/>
      <c r="M59" s="25"/>
      <c r="N59" s="42" t="str">
        <f>IFERROR(AVERAGE(N60:N67),"")</f>
        <v/>
      </c>
      <c r="O59" s="100" t="s">
        <v>646</v>
      </c>
      <c r="P59" s="25"/>
      <c r="Q59" s="25"/>
    </row>
    <row r="60" spans="1:17" ht="56.25" outlineLevel="1">
      <c r="A60" s="6" t="s">
        <v>56</v>
      </c>
      <c r="B60" s="6" t="s">
        <v>389</v>
      </c>
      <c r="C60" s="5" t="s">
        <v>390</v>
      </c>
      <c r="D60" s="29" t="s">
        <v>391</v>
      </c>
      <c r="E60" s="23" t="s">
        <v>290</v>
      </c>
      <c r="F60" s="6"/>
      <c r="G60" s="6"/>
      <c r="H60" s="45" t="s">
        <v>647</v>
      </c>
      <c r="I60" s="6"/>
      <c r="J60" s="97"/>
      <c r="K60" s="97"/>
      <c r="L60" s="97"/>
      <c r="M60" s="6"/>
      <c r="N60" s="22"/>
      <c r="O60" s="6"/>
      <c r="P60" s="6"/>
      <c r="Q60" s="6"/>
    </row>
    <row r="61" spans="1:17" ht="56.25" outlineLevel="1">
      <c r="A61" s="6" t="s">
        <v>56</v>
      </c>
      <c r="B61" s="6" t="s">
        <v>393</v>
      </c>
      <c r="C61" s="5" t="s">
        <v>394</v>
      </c>
      <c r="D61" s="29" t="s">
        <v>391</v>
      </c>
      <c r="E61" s="23" t="s">
        <v>290</v>
      </c>
      <c r="F61" s="6"/>
      <c r="G61" s="6"/>
      <c r="H61" s="45" t="s">
        <v>647</v>
      </c>
      <c r="I61" s="6"/>
      <c r="J61" s="97"/>
      <c r="K61" s="97"/>
      <c r="L61" s="97"/>
      <c r="M61" s="6"/>
      <c r="N61" s="22"/>
      <c r="O61" s="6"/>
      <c r="P61" s="6"/>
      <c r="Q61" s="6"/>
    </row>
    <row r="62" spans="1:17" ht="56.25" outlineLevel="1">
      <c r="A62" s="6" t="s">
        <v>56</v>
      </c>
      <c r="B62" s="6" t="s">
        <v>395</v>
      </c>
      <c r="C62" s="5" t="s">
        <v>396</v>
      </c>
      <c r="D62" s="29" t="s">
        <v>391</v>
      </c>
      <c r="E62" s="23" t="s">
        <v>290</v>
      </c>
      <c r="F62" s="6"/>
      <c r="G62" s="6"/>
      <c r="H62" s="45" t="s">
        <v>647</v>
      </c>
      <c r="I62" s="6"/>
      <c r="J62" s="97"/>
      <c r="K62" s="97"/>
      <c r="L62" s="97"/>
      <c r="M62" s="6"/>
      <c r="N62" s="22"/>
      <c r="O62" s="6"/>
      <c r="P62" s="6"/>
      <c r="Q62" s="6"/>
    </row>
    <row r="63" spans="1:17" ht="56.25" outlineLevel="1">
      <c r="A63" s="6" t="s">
        <v>56</v>
      </c>
      <c r="B63" s="6" t="s">
        <v>397</v>
      </c>
      <c r="C63" s="5" t="s">
        <v>398</v>
      </c>
      <c r="D63" s="29" t="s">
        <v>391</v>
      </c>
      <c r="E63" s="23" t="s">
        <v>290</v>
      </c>
      <c r="F63" s="6"/>
      <c r="G63" s="6"/>
      <c r="H63" s="45" t="s">
        <v>647</v>
      </c>
      <c r="I63" s="6"/>
      <c r="J63" s="97"/>
      <c r="K63" s="97"/>
      <c r="L63" s="97"/>
      <c r="M63" s="6"/>
      <c r="N63" s="22"/>
      <c r="O63" s="6"/>
      <c r="P63" s="6"/>
      <c r="Q63" s="6"/>
    </row>
    <row r="64" spans="1:17" ht="56.25" outlineLevel="1">
      <c r="A64" s="6" t="s">
        <v>56</v>
      </c>
      <c r="B64" s="6" t="s">
        <v>399</v>
      </c>
      <c r="C64" s="5" t="s">
        <v>400</v>
      </c>
      <c r="D64" s="29" t="s">
        <v>391</v>
      </c>
      <c r="E64" s="23" t="s">
        <v>290</v>
      </c>
      <c r="F64" s="6"/>
      <c r="G64" s="6"/>
      <c r="H64" s="45" t="s">
        <v>647</v>
      </c>
      <c r="I64" s="6"/>
      <c r="J64" s="97"/>
      <c r="K64" s="97"/>
      <c r="L64" s="97"/>
      <c r="M64" s="6"/>
      <c r="N64" s="22"/>
      <c r="O64" s="6"/>
      <c r="P64" s="6"/>
      <c r="Q64" s="6"/>
    </row>
    <row r="65" spans="1:17" ht="56.25" outlineLevel="1">
      <c r="A65" s="6" t="s">
        <v>56</v>
      </c>
      <c r="B65" s="6" t="s">
        <v>401</v>
      </c>
      <c r="C65" s="5" t="s">
        <v>402</v>
      </c>
      <c r="D65" s="29" t="s">
        <v>391</v>
      </c>
      <c r="E65" s="23" t="s">
        <v>290</v>
      </c>
      <c r="F65" s="6"/>
      <c r="G65" s="6"/>
      <c r="H65" s="45" t="s">
        <v>647</v>
      </c>
      <c r="I65" s="6"/>
      <c r="J65" s="97"/>
      <c r="K65" s="97"/>
      <c r="L65" s="97"/>
      <c r="M65" s="6"/>
      <c r="N65" s="22"/>
      <c r="O65" s="6"/>
      <c r="P65" s="6"/>
      <c r="Q65" s="6"/>
    </row>
    <row r="66" spans="1:17" s="3" customFormat="1" ht="56.25" outlineLevel="1">
      <c r="A66" s="6" t="s">
        <v>56</v>
      </c>
      <c r="B66" s="6" t="s">
        <v>403</v>
      </c>
      <c r="C66" s="5" t="s">
        <v>411</v>
      </c>
      <c r="D66" s="23" t="s">
        <v>412</v>
      </c>
      <c r="E66" s="23" t="s">
        <v>38</v>
      </c>
      <c r="F66" s="6"/>
      <c r="G66" s="6"/>
      <c r="H66" s="45" t="s">
        <v>647</v>
      </c>
      <c r="I66" s="6"/>
      <c r="J66" s="102"/>
      <c r="K66" s="97"/>
      <c r="L66" s="97"/>
      <c r="M66" s="6"/>
      <c r="N66" s="22"/>
      <c r="O66" s="6"/>
      <c r="P66" s="33"/>
      <c r="Q66" s="4"/>
    </row>
    <row r="67" spans="1:17" s="3" customFormat="1" ht="45" outlineLevel="1">
      <c r="A67" s="6" t="s">
        <v>56</v>
      </c>
      <c r="B67" s="6" t="s">
        <v>405</v>
      </c>
      <c r="C67" s="5" t="s">
        <v>416</v>
      </c>
      <c r="D67" s="23" t="s">
        <v>417</v>
      </c>
      <c r="E67" s="23" t="s">
        <v>38</v>
      </c>
      <c r="F67" s="6"/>
      <c r="G67" s="6"/>
      <c r="H67" s="45" t="s">
        <v>647</v>
      </c>
      <c r="I67" s="6"/>
      <c r="J67" s="102"/>
      <c r="K67" s="97"/>
      <c r="L67" s="97"/>
      <c r="M67" s="6"/>
      <c r="N67" s="22"/>
      <c r="O67" s="6"/>
      <c r="P67" s="6"/>
      <c r="Q67" s="4"/>
    </row>
    <row r="68" spans="1:17" s="3" customFormat="1" ht="33.75">
      <c r="A68" s="25"/>
      <c r="B68" s="25">
        <v>14</v>
      </c>
      <c r="C68" s="26" t="s">
        <v>420</v>
      </c>
      <c r="D68" s="30">
        <v>1</v>
      </c>
      <c r="E68" s="28" t="s">
        <v>421</v>
      </c>
      <c r="F68" s="25"/>
      <c r="G68" s="25"/>
      <c r="H68" s="25"/>
      <c r="I68" s="25"/>
      <c r="J68" s="101"/>
      <c r="K68" s="101"/>
      <c r="L68" s="101"/>
      <c r="M68" s="25"/>
      <c r="N68" s="42" t="str">
        <f>IFERROR(AVERAGE(N69:N74),"")</f>
        <v/>
      </c>
      <c r="O68" s="38"/>
      <c r="P68" s="25"/>
      <c r="Q68" s="25"/>
    </row>
    <row r="69" spans="1:17" ht="33.75" outlineLevel="1">
      <c r="A69" s="6" t="s">
        <v>56</v>
      </c>
      <c r="B69" s="6" t="s">
        <v>422</v>
      </c>
      <c r="C69" s="5" t="s">
        <v>423</v>
      </c>
      <c r="D69" s="29">
        <v>1</v>
      </c>
      <c r="E69" s="23" t="s">
        <v>421</v>
      </c>
      <c r="F69" s="6"/>
      <c r="G69" s="6"/>
      <c r="H69" s="45" t="s">
        <v>648</v>
      </c>
      <c r="I69" s="6"/>
      <c r="J69" s="97"/>
      <c r="K69" s="97"/>
      <c r="L69" s="97"/>
      <c r="M69" s="6"/>
      <c r="N69" s="22"/>
      <c r="O69" s="6"/>
      <c r="P69" s="6"/>
      <c r="Q69" s="6"/>
    </row>
    <row r="70" spans="1:17" ht="33.75" outlineLevel="1">
      <c r="A70" s="6" t="s">
        <v>56</v>
      </c>
      <c r="B70" s="6" t="s">
        <v>425</v>
      </c>
      <c r="C70" s="5" t="s">
        <v>426</v>
      </c>
      <c r="D70" s="29">
        <v>1</v>
      </c>
      <c r="E70" s="23" t="s">
        <v>421</v>
      </c>
      <c r="F70" s="6"/>
      <c r="G70" s="6"/>
      <c r="H70" s="45" t="s">
        <v>648</v>
      </c>
      <c r="I70" s="6"/>
      <c r="J70" s="97"/>
      <c r="K70" s="97"/>
      <c r="L70" s="97"/>
      <c r="M70" s="6"/>
      <c r="N70" s="22"/>
      <c r="O70" s="6"/>
      <c r="P70" s="6"/>
      <c r="Q70" s="6"/>
    </row>
    <row r="71" spans="1:17" ht="33.75" outlineLevel="1">
      <c r="A71" s="6" t="s">
        <v>56</v>
      </c>
      <c r="B71" s="6" t="s">
        <v>428</v>
      </c>
      <c r="C71" s="5" t="s">
        <v>429</v>
      </c>
      <c r="D71" s="29">
        <v>1</v>
      </c>
      <c r="E71" s="23" t="s">
        <v>421</v>
      </c>
      <c r="F71" s="6"/>
      <c r="G71" s="6"/>
      <c r="H71" s="45" t="s">
        <v>648</v>
      </c>
      <c r="I71" s="6"/>
      <c r="J71" s="97"/>
      <c r="K71" s="97"/>
      <c r="L71" s="97"/>
      <c r="M71" s="6"/>
      <c r="N71" s="22"/>
      <c r="O71" s="6"/>
      <c r="P71" s="6"/>
      <c r="Q71" s="6"/>
    </row>
    <row r="72" spans="1:17" ht="33.75" outlineLevel="1">
      <c r="A72" s="6" t="s">
        <v>56</v>
      </c>
      <c r="B72" s="6" t="s">
        <v>431</v>
      </c>
      <c r="C72" s="5" t="s">
        <v>432</v>
      </c>
      <c r="D72" s="29">
        <v>1</v>
      </c>
      <c r="E72" s="23" t="s">
        <v>421</v>
      </c>
      <c r="F72" s="6"/>
      <c r="G72" s="6"/>
      <c r="H72" s="45" t="s">
        <v>648</v>
      </c>
      <c r="I72" s="6"/>
      <c r="J72" s="97"/>
      <c r="K72" s="97"/>
      <c r="L72" s="97"/>
      <c r="M72" s="6"/>
      <c r="N72" s="22"/>
      <c r="O72" s="6"/>
      <c r="P72" s="6"/>
      <c r="Q72" s="6"/>
    </row>
    <row r="73" spans="1:17" ht="33.75" outlineLevel="1">
      <c r="A73" s="6" t="s">
        <v>56</v>
      </c>
      <c r="B73" s="6" t="s">
        <v>434</v>
      </c>
      <c r="C73" s="5" t="s">
        <v>435</v>
      </c>
      <c r="D73" s="29">
        <v>1</v>
      </c>
      <c r="E73" s="23" t="s">
        <v>421</v>
      </c>
      <c r="F73" s="6"/>
      <c r="G73" s="6"/>
      <c r="H73" s="45" t="s">
        <v>648</v>
      </c>
      <c r="I73" s="6"/>
      <c r="J73" s="97"/>
      <c r="K73" s="97"/>
      <c r="L73" s="97"/>
      <c r="M73" s="6"/>
      <c r="N73" s="22"/>
      <c r="O73" s="6"/>
      <c r="P73" s="6"/>
      <c r="Q73" s="6"/>
    </row>
    <row r="74" spans="1:17" ht="33.75" outlineLevel="1">
      <c r="A74" s="6" t="s">
        <v>56</v>
      </c>
      <c r="B74" s="6" t="s">
        <v>437</v>
      </c>
      <c r="C74" s="5" t="s">
        <v>438</v>
      </c>
      <c r="D74" s="29">
        <v>1</v>
      </c>
      <c r="E74" s="23" t="s">
        <v>421</v>
      </c>
      <c r="F74" s="6"/>
      <c r="G74" s="6"/>
      <c r="H74" s="45" t="s">
        <v>648</v>
      </c>
      <c r="I74" s="6"/>
      <c r="J74" s="97"/>
      <c r="K74" s="97"/>
      <c r="L74" s="97"/>
      <c r="M74" s="6"/>
      <c r="N74" s="22"/>
      <c r="O74" s="6"/>
      <c r="P74" s="6"/>
      <c r="Q74" s="6"/>
    </row>
    <row r="75" spans="1:17" s="3" customFormat="1" ht="56.25">
      <c r="A75" s="25"/>
      <c r="B75" s="25">
        <v>15</v>
      </c>
      <c r="C75" s="26" t="s">
        <v>440</v>
      </c>
      <c r="D75" s="27"/>
      <c r="E75" s="28" t="s">
        <v>290</v>
      </c>
      <c r="F75" s="25"/>
      <c r="G75" s="25"/>
      <c r="H75" s="25"/>
      <c r="I75" s="25"/>
      <c r="J75" s="101"/>
      <c r="K75" s="101"/>
      <c r="L75" s="101"/>
      <c r="M75" s="25"/>
      <c r="N75" s="42" t="str">
        <f>IFERROR(AVERAGE(N77:N78),"")</f>
        <v/>
      </c>
      <c r="O75" s="6"/>
      <c r="P75" s="6"/>
      <c r="Q75" s="25"/>
    </row>
    <row r="76" spans="1:17" ht="75" outlineLevel="1">
      <c r="A76" s="6" t="s">
        <v>56</v>
      </c>
      <c r="B76" s="6" t="s">
        <v>441</v>
      </c>
      <c r="C76" s="5" t="s">
        <v>275</v>
      </c>
      <c r="D76" s="29" t="s">
        <v>276</v>
      </c>
      <c r="E76" s="23" t="s">
        <v>253</v>
      </c>
      <c r="F76" s="45" t="s">
        <v>649</v>
      </c>
      <c r="G76" s="45" t="s">
        <v>650</v>
      </c>
      <c r="H76" s="45" t="s">
        <v>651</v>
      </c>
      <c r="I76" s="45" t="s">
        <v>652</v>
      </c>
      <c r="J76" s="97"/>
      <c r="K76" s="97"/>
      <c r="L76" s="97"/>
      <c r="M76" s="6"/>
      <c r="N76" s="22"/>
      <c r="O76" s="33" t="s">
        <v>653</v>
      </c>
      <c r="P76" s="6" t="s">
        <v>654</v>
      </c>
      <c r="Q76" s="6"/>
    </row>
    <row r="77" spans="1:17" ht="56.25" outlineLevel="1">
      <c r="A77" s="6" t="s">
        <v>56</v>
      </c>
      <c r="B77" s="6" t="s">
        <v>445</v>
      </c>
      <c r="C77" s="5" t="s">
        <v>442</v>
      </c>
      <c r="D77" s="29" t="s">
        <v>443</v>
      </c>
      <c r="E77" s="23" t="s">
        <v>290</v>
      </c>
      <c r="F77" s="6"/>
      <c r="G77" s="6"/>
      <c r="H77" s="45" t="s">
        <v>655</v>
      </c>
      <c r="I77" s="6"/>
      <c r="J77" s="97"/>
      <c r="K77" s="97"/>
      <c r="L77" s="97"/>
      <c r="M77" s="6"/>
      <c r="N77" s="22"/>
      <c r="O77" s="6"/>
      <c r="P77" s="6"/>
      <c r="Q77" s="6"/>
    </row>
    <row r="78" spans="1:17" ht="56.25" outlineLevel="1">
      <c r="A78" s="6" t="s">
        <v>56</v>
      </c>
      <c r="B78" s="6" t="s">
        <v>656</v>
      </c>
      <c r="C78" s="5" t="s">
        <v>446</v>
      </c>
      <c r="D78" s="29" t="s">
        <v>447</v>
      </c>
      <c r="E78" s="23" t="s">
        <v>290</v>
      </c>
      <c r="F78" s="6"/>
      <c r="G78" s="6"/>
      <c r="H78" s="45" t="s">
        <v>657</v>
      </c>
      <c r="I78" s="6"/>
      <c r="J78" s="97"/>
      <c r="K78" s="97"/>
      <c r="L78" s="97"/>
      <c r="M78" s="6"/>
      <c r="N78" s="22"/>
      <c r="O78" s="6"/>
      <c r="P78" s="6"/>
      <c r="Q78" s="6"/>
    </row>
    <row r="79" spans="1:17" s="3" customFormat="1" ht="22.5">
      <c r="A79" s="25"/>
      <c r="B79" s="25">
        <v>16</v>
      </c>
      <c r="C79" s="26" t="s">
        <v>450</v>
      </c>
      <c r="D79" s="27"/>
      <c r="E79" s="28" t="s">
        <v>38</v>
      </c>
      <c r="F79" s="25"/>
      <c r="G79" s="25"/>
      <c r="H79" s="25"/>
      <c r="I79" s="25"/>
      <c r="J79" s="101"/>
      <c r="K79" s="101"/>
      <c r="L79" s="101"/>
      <c r="M79" s="25"/>
      <c r="N79" s="42" t="str">
        <f>IFERROR(AVERAGE(N80:N84),"")</f>
        <v/>
      </c>
      <c r="O79" s="38"/>
      <c r="P79" s="25"/>
      <c r="Q79" s="25"/>
    </row>
    <row r="80" spans="1:17" ht="90" outlineLevel="1">
      <c r="A80" s="6" t="s">
        <v>82</v>
      </c>
      <c r="B80" s="6" t="s">
        <v>451</v>
      </c>
      <c r="C80" s="5" t="s">
        <v>452</v>
      </c>
      <c r="D80" s="29" t="s">
        <v>453</v>
      </c>
      <c r="E80" s="23" t="s">
        <v>38</v>
      </c>
      <c r="F80" s="6"/>
      <c r="G80" s="6"/>
      <c r="H80" s="6"/>
      <c r="I80" s="45" t="s">
        <v>658</v>
      </c>
      <c r="J80" s="97"/>
      <c r="K80" s="97"/>
      <c r="L80" s="97"/>
      <c r="M80" s="6"/>
      <c r="N80" s="22"/>
      <c r="O80" s="6"/>
      <c r="P80" s="6"/>
      <c r="Q80" s="4" t="s">
        <v>659</v>
      </c>
    </row>
    <row r="81" spans="1:17" ht="22.5" outlineLevel="1">
      <c r="A81" s="6" t="s">
        <v>82</v>
      </c>
      <c r="B81" s="6" t="s">
        <v>455</v>
      </c>
      <c r="C81" s="5" t="s">
        <v>456</v>
      </c>
      <c r="D81" s="29" t="s">
        <v>457</v>
      </c>
      <c r="E81" s="23" t="s">
        <v>38</v>
      </c>
      <c r="F81" s="6"/>
      <c r="G81" s="6"/>
      <c r="H81" s="6"/>
      <c r="I81" s="45" t="s">
        <v>658</v>
      </c>
      <c r="J81" s="97"/>
      <c r="K81" s="97"/>
      <c r="L81" s="97"/>
      <c r="M81" s="6"/>
      <c r="N81" s="22"/>
      <c r="O81" s="6"/>
      <c r="P81" s="6"/>
      <c r="Q81" s="6"/>
    </row>
    <row r="82" spans="1:17" ht="56.25" outlineLevel="1">
      <c r="A82" s="6" t="s">
        <v>82</v>
      </c>
      <c r="B82" s="6" t="s">
        <v>460</v>
      </c>
      <c r="C82" s="5" t="s">
        <v>461</v>
      </c>
      <c r="D82" s="29" t="s">
        <v>462</v>
      </c>
      <c r="E82" s="23" t="s">
        <v>38</v>
      </c>
      <c r="F82" s="6"/>
      <c r="G82" s="6"/>
      <c r="H82" s="6"/>
      <c r="I82" s="45" t="s">
        <v>658</v>
      </c>
      <c r="J82" s="97"/>
      <c r="K82" s="97"/>
      <c r="L82" s="97"/>
      <c r="M82" s="6"/>
      <c r="N82" s="22"/>
      <c r="O82" s="6"/>
      <c r="P82" s="6"/>
      <c r="Q82" s="6"/>
    </row>
    <row r="83" spans="1:17" ht="45" outlineLevel="1">
      <c r="A83" s="6" t="s">
        <v>82</v>
      </c>
      <c r="B83" s="6" t="s">
        <v>464</v>
      </c>
      <c r="C83" s="5" t="s">
        <v>465</v>
      </c>
      <c r="D83" s="29" t="s">
        <v>466</v>
      </c>
      <c r="E83" s="23" t="s">
        <v>38</v>
      </c>
      <c r="F83" s="6"/>
      <c r="G83" s="6"/>
      <c r="H83" s="6"/>
      <c r="I83" s="45" t="s">
        <v>658</v>
      </c>
      <c r="J83" s="97"/>
      <c r="K83" s="97"/>
      <c r="L83" s="97"/>
      <c r="M83" s="6"/>
      <c r="N83" s="22"/>
      <c r="O83" s="6"/>
      <c r="P83" s="6"/>
      <c r="Q83" s="6"/>
    </row>
    <row r="84" spans="1:17" ht="78.75" outlineLevel="1">
      <c r="A84" s="6" t="s">
        <v>82</v>
      </c>
      <c r="B84" s="6" t="s">
        <v>468</v>
      </c>
      <c r="C84" s="5" t="s">
        <v>469</v>
      </c>
      <c r="D84" s="29" t="s">
        <v>470</v>
      </c>
      <c r="E84" s="23" t="s">
        <v>38</v>
      </c>
      <c r="F84" s="6"/>
      <c r="G84" s="6"/>
      <c r="H84" s="6"/>
      <c r="I84" s="45" t="s">
        <v>658</v>
      </c>
      <c r="J84" s="97"/>
      <c r="K84" s="97"/>
      <c r="L84" s="97"/>
      <c r="M84" s="6"/>
      <c r="N84" s="22"/>
      <c r="O84" s="33"/>
      <c r="P84" s="6"/>
      <c r="Q84" s="6"/>
    </row>
    <row r="85" spans="1:17" s="3" customFormat="1" ht="120">
      <c r="A85" s="25"/>
      <c r="B85" s="25">
        <v>17</v>
      </c>
      <c r="C85" s="26" t="s">
        <v>475</v>
      </c>
      <c r="D85" s="30">
        <v>1</v>
      </c>
      <c r="E85" s="28" t="s">
        <v>476</v>
      </c>
      <c r="F85" s="6"/>
      <c r="G85" s="6"/>
      <c r="H85" s="6"/>
      <c r="I85" s="45" t="s">
        <v>660</v>
      </c>
      <c r="J85" s="103"/>
      <c r="K85" s="103"/>
      <c r="L85" s="103"/>
      <c r="M85" s="41"/>
      <c r="N85" s="41"/>
      <c r="O85" s="39" t="s">
        <v>588</v>
      </c>
      <c r="P85" s="34" t="s">
        <v>589</v>
      </c>
      <c r="Q85" s="41"/>
    </row>
    <row r="86" spans="1:17" s="3" customFormat="1" ht="30">
      <c r="A86" s="25"/>
      <c r="B86" s="25">
        <v>18</v>
      </c>
      <c r="C86" s="26" t="s">
        <v>480</v>
      </c>
      <c r="D86" s="30">
        <v>1</v>
      </c>
      <c r="E86" s="28" t="s">
        <v>38</v>
      </c>
      <c r="F86" s="25"/>
      <c r="G86" s="25"/>
      <c r="H86" s="25"/>
      <c r="I86" s="25"/>
      <c r="J86" s="101"/>
      <c r="K86" s="101"/>
      <c r="L86" s="101"/>
      <c r="M86" s="25"/>
      <c r="N86" s="42" t="str">
        <f>IFERROR(AVERAGE(N87:N88),"")</f>
        <v/>
      </c>
      <c r="O86" s="38"/>
      <c r="P86" s="25"/>
      <c r="Q86" s="25"/>
    </row>
    <row r="87" spans="1:17" ht="45" outlineLevel="1">
      <c r="A87" s="6" t="s">
        <v>56</v>
      </c>
      <c r="B87" s="6" t="s">
        <v>481</v>
      </c>
      <c r="C87" s="5" t="s">
        <v>482</v>
      </c>
      <c r="D87" s="29" t="s">
        <v>661</v>
      </c>
      <c r="E87" s="23" t="s">
        <v>38</v>
      </c>
      <c r="F87" s="45" t="s">
        <v>662</v>
      </c>
      <c r="G87" s="45" t="s">
        <v>663</v>
      </c>
      <c r="H87" s="45" t="s">
        <v>664</v>
      </c>
      <c r="I87" s="6"/>
      <c r="J87" s="97"/>
      <c r="K87" s="97"/>
      <c r="L87" s="97"/>
      <c r="M87" s="6"/>
      <c r="N87" s="22"/>
      <c r="O87" s="33"/>
      <c r="P87" s="6"/>
      <c r="Q87" s="6"/>
    </row>
    <row r="88" spans="1:17" ht="33.75" outlineLevel="1">
      <c r="A88" s="6" t="s">
        <v>56</v>
      </c>
      <c r="B88" s="6" t="s">
        <v>486</v>
      </c>
      <c r="C88" s="5" t="s">
        <v>487</v>
      </c>
      <c r="D88" s="29" t="s">
        <v>218</v>
      </c>
      <c r="E88" s="23" t="s">
        <v>38</v>
      </c>
      <c r="F88" s="45" t="s">
        <v>577</v>
      </c>
      <c r="G88" s="45" t="s">
        <v>578</v>
      </c>
      <c r="H88" s="45" t="s">
        <v>579</v>
      </c>
      <c r="I88" s="45" t="s">
        <v>580</v>
      </c>
      <c r="J88" s="97"/>
      <c r="K88" s="97"/>
      <c r="L88" s="97"/>
      <c r="M88" s="6"/>
      <c r="N88" s="22"/>
      <c r="O88" s="33"/>
      <c r="P88" s="6"/>
      <c r="Q88" s="6"/>
    </row>
    <row r="89" spans="1:17" ht="55.5" customHeight="1" collapsed="1">
      <c r="B89" s="12"/>
      <c r="E89" s="137"/>
      <c r="F89" s="137"/>
      <c r="G89" s="137"/>
    </row>
    <row r="90" spans="1:17" collapsed="1">
      <c r="C90" s="72" t="s">
        <v>490</v>
      </c>
      <c r="E90" s="72" t="s">
        <v>491</v>
      </c>
      <c r="G90" s="72" t="s">
        <v>492</v>
      </c>
      <c r="I90" s="72" t="s">
        <v>493</v>
      </c>
      <c r="O90" s="1"/>
      <c r="P90" s="1"/>
      <c r="Q90" s="1"/>
    </row>
    <row r="91" spans="1:17" ht="30">
      <c r="C91" s="12" t="s">
        <v>23</v>
      </c>
      <c r="E91" s="70" t="s">
        <v>24</v>
      </c>
      <c r="F91" s="12"/>
      <c r="G91" s="70" t="s">
        <v>25</v>
      </c>
      <c r="I91" s="70" t="s">
        <v>26</v>
      </c>
      <c r="J91" s="104"/>
      <c r="K91" s="104"/>
      <c r="N91" s="12"/>
      <c r="O91" s="12"/>
      <c r="P91" s="12"/>
      <c r="Q91" s="12"/>
    </row>
  </sheetData>
  <autoFilter ref="A6:Q88" xr:uid="{00000000-0009-0000-0000-000002000000}"/>
  <mergeCells count="7">
    <mergeCell ref="E89:G89"/>
    <mergeCell ref="B1:P1"/>
    <mergeCell ref="B2:P2"/>
    <mergeCell ref="B4:C4"/>
    <mergeCell ref="D4:E4"/>
    <mergeCell ref="F4:G4"/>
    <mergeCell ref="I4:Q4"/>
  </mergeCells>
  <printOptions horizontalCentered="1"/>
  <pageMargins left="0.39370078740157483" right="0.39370078740157483" top="0.59055118110236227" bottom="0.59055118110236227" header="0.19685039370078741" footer="0.19685039370078741"/>
  <pageSetup scale="56" fitToHeight="0" orientation="landscape" horizontalDpi="4294967294" verticalDpi="4294967294" r:id="rId1"/>
  <headerFooter>
    <oddFooter>&amp;LPágina &amp;P de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Parámetros!$A$2:$A$8</xm:f>
          </x14:formula1>
          <xm:sqref>A7:A88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00"/>
  <sheetViews>
    <sheetView showGridLines="0" tabSelected="1" zoomScaleNormal="100" zoomScaleSheetLayoutView="140" workbookViewId="0">
      <pane xSplit="3" ySplit="6" topLeftCell="D65" activePane="bottomRight" state="frozen"/>
      <selection pane="bottomRight" activeCell="F66" sqref="F66"/>
      <selection pane="bottomLeft" activeCell="A7" sqref="A7"/>
      <selection pane="topRight" activeCell="D1" sqref="D1"/>
    </sheetView>
  </sheetViews>
  <sheetFormatPr defaultColWidth="11.42578125" defaultRowHeight="15" outlineLevelRow="1"/>
  <cols>
    <col min="1" max="1" width="14.140625" style="2" customWidth="1"/>
    <col min="2" max="2" width="8.5703125" style="1" customWidth="1"/>
    <col min="3" max="3" width="52.42578125" style="2" customWidth="1"/>
    <col min="4" max="4" width="11.28515625" style="2" customWidth="1"/>
    <col min="5" max="5" width="21.140625" style="2" customWidth="1"/>
    <col min="6" max="6" width="19" style="1" customWidth="1"/>
    <col min="7" max="7" width="32.5703125" style="1" customWidth="1"/>
    <col min="8" max="8" width="25.85546875" style="1" customWidth="1"/>
    <col min="9" max="9" width="27.140625" style="1" customWidth="1"/>
    <col min="10" max="10" width="26" style="2" customWidth="1"/>
    <col min="11" max="11" width="28.42578125" style="2" customWidth="1"/>
    <col min="12" max="12" width="25.5703125" style="1" customWidth="1"/>
    <col min="13" max="13" width="23.5703125" style="1" customWidth="1"/>
    <col min="14" max="14" width="17.85546875" style="1" customWidth="1"/>
    <col min="15" max="15" width="22.140625" style="37" customWidth="1"/>
    <col min="16" max="16" width="23.5703125" style="2" customWidth="1"/>
    <col min="17" max="17" width="27.7109375" style="2" customWidth="1"/>
    <col min="18" max="16384" width="11.42578125" style="2"/>
  </cols>
  <sheetData>
    <row r="1" spans="1:17" ht="30" customHeight="1">
      <c r="A1" s="15"/>
      <c r="B1" s="126" t="s">
        <v>665</v>
      </c>
      <c r="C1" s="127"/>
      <c r="D1" s="127"/>
      <c r="E1" s="127"/>
      <c r="F1" s="127"/>
      <c r="G1" s="127"/>
      <c r="H1" s="127"/>
      <c r="I1" s="127"/>
      <c r="J1" s="127"/>
      <c r="K1" s="127"/>
      <c r="L1" s="127"/>
      <c r="M1" s="127"/>
      <c r="N1" s="127"/>
      <c r="O1" s="127"/>
      <c r="P1" s="128"/>
      <c r="Q1" s="17" t="s">
        <v>27</v>
      </c>
    </row>
    <row r="2" spans="1:17" ht="30" customHeight="1">
      <c r="A2" s="16"/>
      <c r="B2" s="129" t="s">
        <v>28</v>
      </c>
      <c r="C2" s="130"/>
      <c r="D2" s="130"/>
      <c r="E2" s="130"/>
      <c r="F2" s="130"/>
      <c r="G2" s="130"/>
      <c r="H2" s="130"/>
      <c r="I2" s="130"/>
      <c r="J2" s="130"/>
      <c r="K2" s="130"/>
      <c r="L2" s="130"/>
      <c r="M2" s="130"/>
      <c r="N2" s="130"/>
      <c r="O2" s="130"/>
      <c r="P2" s="131"/>
      <c r="Q2" s="18" t="s">
        <v>29</v>
      </c>
    </row>
    <row r="3" spans="1:17" ht="6" customHeight="1">
      <c r="B3" s="10"/>
      <c r="C3" s="10"/>
      <c r="D3" s="10"/>
      <c r="E3" s="10"/>
      <c r="F3" s="10"/>
      <c r="G3" s="10"/>
      <c r="H3" s="10"/>
      <c r="I3" s="10"/>
      <c r="J3" s="10"/>
      <c r="K3" s="10"/>
      <c r="L3" s="10"/>
      <c r="M3" s="10"/>
      <c r="N3" s="10"/>
      <c r="P3" s="10"/>
      <c r="Q3" s="10"/>
    </row>
    <row r="4" spans="1:17" ht="76.5" customHeight="1">
      <c r="A4" s="11" t="s">
        <v>30</v>
      </c>
      <c r="B4" s="133" t="s">
        <v>666</v>
      </c>
      <c r="C4" s="134"/>
      <c r="D4" s="121" t="s">
        <v>5</v>
      </c>
      <c r="E4" s="122"/>
      <c r="F4" s="138">
        <v>44592</v>
      </c>
      <c r="G4" s="138"/>
      <c r="H4" s="12" t="s">
        <v>6</v>
      </c>
      <c r="I4" s="123" t="s">
        <v>7</v>
      </c>
      <c r="J4" s="124"/>
      <c r="K4" s="124"/>
      <c r="L4" s="124"/>
      <c r="M4" s="124"/>
      <c r="N4" s="124"/>
      <c r="O4" s="124"/>
      <c r="P4" s="124"/>
      <c r="Q4" s="125"/>
    </row>
    <row r="5" spans="1:17" ht="6" customHeight="1">
      <c r="A5" s="9"/>
    </row>
    <row r="6" spans="1:17" ht="45">
      <c r="A6" s="74" t="s">
        <v>8</v>
      </c>
      <c r="B6" s="94" t="s">
        <v>9</v>
      </c>
      <c r="C6" s="94" t="s">
        <v>10</v>
      </c>
      <c r="D6" s="94" t="s">
        <v>11</v>
      </c>
      <c r="E6" s="94" t="s">
        <v>12</v>
      </c>
      <c r="F6" s="94" t="s">
        <v>13</v>
      </c>
      <c r="G6" s="94" t="s">
        <v>14</v>
      </c>
      <c r="H6" s="94" t="s">
        <v>15</v>
      </c>
      <c r="I6" s="94" t="s">
        <v>16</v>
      </c>
      <c r="J6" s="94" t="s">
        <v>17</v>
      </c>
      <c r="K6" s="94" t="s">
        <v>18</v>
      </c>
      <c r="L6" s="94" t="s">
        <v>19</v>
      </c>
      <c r="M6" s="94" t="s">
        <v>20</v>
      </c>
      <c r="N6" s="94" t="s">
        <v>21</v>
      </c>
      <c r="O6" s="94" t="s">
        <v>32</v>
      </c>
      <c r="P6" s="94" t="s">
        <v>33</v>
      </c>
      <c r="Q6" s="73" t="s">
        <v>22</v>
      </c>
    </row>
    <row r="7" spans="1:17" s="3" customFormat="1">
      <c r="A7" s="76"/>
      <c r="B7" s="25">
        <v>1</v>
      </c>
      <c r="C7" s="26" t="s">
        <v>34</v>
      </c>
      <c r="D7" s="25"/>
      <c r="E7" s="27"/>
      <c r="F7" s="25"/>
      <c r="G7" s="25"/>
      <c r="H7" s="25"/>
      <c r="I7" s="25"/>
      <c r="J7" s="25"/>
      <c r="K7" s="25"/>
      <c r="L7" s="25"/>
      <c r="M7" s="25"/>
      <c r="N7" s="42" t="str">
        <f>IFERROR(AVERAGE(N8:N10),"")</f>
        <v/>
      </c>
      <c r="O7" s="38"/>
      <c r="P7" s="25"/>
      <c r="Q7" s="79"/>
    </row>
    <row r="8" spans="1:17" ht="146.25" customHeight="1" outlineLevel="1">
      <c r="A8" s="77" t="s">
        <v>35</v>
      </c>
      <c r="B8" s="6" t="s">
        <v>494</v>
      </c>
      <c r="C8" s="5" t="s">
        <v>36</v>
      </c>
      <c r="D8" s="23" t="s">
        <v>37</v>
      </c>
      <c r="E8" s="23" t="s">
        <v>38</v>
      </c>
      <c r="F8" s="120" t="s">
        <v>667</v>
      </c>
      <c r="G8" s="6"/>
      <c r="H8" s="6"/>
      <c r="I8" s="6"/>
      <c r="J8" s="6"/>
      <c r="K8" s="6"/>
      <c r="L8" s="6"/>
      <c r="M8" s="6"/>
      <c r="N8" s="22"/>
      <c r="O8" s="33"/>
      <c r="P8" s="6"/>
      <c r="Q8" s="80"/>
    </row>
    <row r="9" spans="1:17" ht="192" customHeight="1" outlineLevel="1">
      <c r="A9" s="77" t="s">
        <v>35</v>
      </c>
      <c r="B9" s="6" t="s">
        <v>499</v>
      </c>
      <c r="C9" s="5" t="s">
        <v>668</v>
      </c>
      <c r="D9" s="23" t="s">
        <v>500</v>
      </c>
      <c r="E9" s="23" t="s">
        <v>38</v>
      </c>
      <c r="F9" s="45" t="s">
        <v>39</v>
      </c>
      <c r="G9" s="45" t="s">
        <v>39</v>
      </c>
      <c r="H9" s="45" t="s">
        <v>39</v>
      </c>
      <c r="I9" s="45" t="s">
        <v>39</v>
      </c>
      <c r="J9" s="6"/>
      <c r="K9" s="6"/>
      <c r="L9" s="6"/>
      <c r="M9" s="6"/>
      <c r="N9" s="22"/>
      <c r="O9" s="33"/>
      <c r="P9" s="33"/>
      <c r="Q9" s="80"/>
    </row>
    <row r="10" spans="1:17" ht="45" outlineLevel="1">
      <c r="A10" s="77" t="s">
        <v>35</v>
      </c>
      <c r="B10" s="6" t="s">
        <v>506</v>
      </c>
      <c r="C10" s="5" t="s">
        <v>669</v>
      </c>
      <c r="D10" s="23" t="s">
        <v>507</v>
      </c>
      <c r="E10" s="23" t="s">
        <v>38</v>
      </c>
      <c r="F10" s="45" t="s">
        <v>39</v>
      </c>
      <c r="G10" s="45" t="s">
        <v>39</v>
      </c>
      <c r="H10" s="45" t="s">
        <v>39</v>
      </c>
      <c r="I10" s="45" t="s">
        <v>39</v>
      </c>
      <c r="J10" s="6"/>
      <c r="K10" s="6"/>
      <c r="L10" s="6"/>
      <c r="M10" s="6"/>
      <c r="N10" s="22"/>
      <c r="O10" s="33"/>
      <c r="P10" s="33"/>
      <c r="Q10" s="80"/>
    </row>
    <row r="11" spans="1:17" ht="78.75" outlineLevel="1">
      <c r="A11" s="77" t="s">
        <v>35</v>
      </c>
      <c r="B11" s="6" t="s">
        <v>670</v>
      </c>
      <c r="C11" s="5" t="s">
        <v>671</v>
      </c>
      <c r="D11" s="23" t="s">
        <v>672</v>
      </c>
      <c r="E11" s="23" t="s">
        <v>38</v>
      </c>
      <c r="F11" s="45" t="s">
        <v>39</v>
      </c>
      <c r="G11" s="45" t="s">
        <v>39</v>
      </c>
      <c r="H11" s="6"/>
      <c r="I11" s="6"/>
      <c r="J11" s="6"/>
      <c r="K11" s="6"/>
      <c r="L11" s="6"/>
      <c r="M11" s="6"/>
      <c r="N11" s="22"/>
      <c r="O11" s="33"/>
      <c r="P11" s="33"/>
      <c r="Q11" s="6"/>
    </row>
    <row r="12" spans="1:17" s="3" customFormat="1" ht="28.5" customHeight="1">
      <c r="A12" s="77"/>
      <c r="B12" s="4">
        <v>2</v>
      </c>
      <c r="C12" s="111" t="s">
        <v>55</v>
      </c>
      <c r="D12" s="112"/>
      <c r="E12" s="112"/>
      <c r="F12" s="4"/>
      <c r="G12" s="4"/>
      <c r="H12" s="4"/>
      <c r="I12" s="4"/>
      <c r="J12" s="4"/>
      <c r="K12" s="4"/>
      <c r="L12" s="4"/>
      <c r="M12" s="4"/>
      <c r="N12" s="109" t="str">
        <f>IFERROR(AVERAGE(N13:N15),"")</f>
        <v/>
      </c>
      <c r="O12" s="110"/>
      <c r="P12" s="4"/>
      <c r="Q12" s="80"/>
    </row>
    <row r="13" spans="1:17" ht="45" outlineLevel="1">
      <c r="A13" s="77" t="s">
        <v>56</v>
      </c>
      <c r="B13" s="6" t="s">
        <v>57</v>
      </c>
      <c r="C13" s="5" t="s">
        <v>673</v>
      </c>
      <c r="D13" s="23" t="s">
        <v>510</v>
      </c>
      <c r="E13" s="23" t="s">
        <v>38</v>
      </c>
      <c r="F13" s="6"/>
      <c r="G13" s="45" t="s">
        <v>511</v>
      </c>
      <c r="H13" s="6"/>
      <c r="I13" s="6"/>
      <c r="J13" s="6"/>
      <c r="K13" s="6"/>
      <c r="L13" s="6"/>
      <c r="M13" s="6"/>
      <c r="N13" s="22"/>
      <c r="O13" s="33"/>
      <c r="P13" s="6"/>
      <c r="Q13" s="81"/>
    </row>
    <row r="14" spans="1:17" ht="60" outlineLevel="1">
      <c r="A14" s="77" t="s">
        <v>56</v>
      </c>
      <c r="B14" s="6" t="s">
        <v>64</v>
      </c>
      <c r="C14" s="5" t="s">
        <v>674</v>
      </c>
      <c r="D14" s="23" t="s">
        <v>510</v>
      </c>
      <c r="E14" s="23" t="s">
        <v>38</v>
      </c>
      <c r="F14" s="6"/>
      <c r="G14" s="45" t="s">
        <v>514</v>
      </c>
      <c r="H14" s="6"/>
      <c r="I14" s="6"/>
      <c r="J14" s="6"/>
      <c r="K14" s="6"/>
      <c r="L14" s="6"/>
      <c r="M14" s="6"/>
      <c r="N14" s="22"/>
      <c r="O14" s="33"/>
      <c r="P14" s="6"/>
      <c r="Q14" s="81"/>
    </row>
    <row r="15" spans="1:17" ht="60" outlineLevel="1">
      <c r="A15" s="77" t="s">
        <v>56</v>
      </c>
      <c r="B15" s="6" t="s">
        <v>67</v>
      </c>
      <c r="C15" s="5" t="s">
        <v>675</v>
      </c>
      <c r="D15" s="23" t="s">
        <v>517</v>
      </c>
      <c r="E15" s="23" t="s">
        <v>38</v>
      </c>
      <c r="F15" s="45" t="s">
        <v>676</v>
      </c>
      <c r="G15" s="6"/>
      <c r="H15" s="45" t="s">
        <v>677</v>
      </c>
      <c r="I15" s="6"/>
      <c r="J15" s="6"/>
      <c r="K15" s="6"/>
      <c r="L15" s="6"/>
      <c r="M15" s="6"/>
      <c r="N15" s="22"/>
      <c r="O15" s="33"/>
      <c r="P15" s="33"/>
      <c r="Q15" s="81"/>
    </row>
    <row r="16" spans="1:17" s="3" customFormat="1" ht="30">
      <c r="A16" s="113"/>
      <c r="B16" s="4">
        <v>3</v>
      </c>
      <c r="C16" s="111" t="s">
        <v>678</v>
      </c>
      <c r="D16" s="112"/>
      <c r="E16" s="112"/>
      <c r="F16" s="4"/>
      <c r="G16" s="4"/>
      <c r="H16" s="4"/>
      <c r="I16" s="4"/>
      <c r="J16" s="4"/>
      <c r="K16" s="4"/>
      <c r="L16" s="4"/>
      <c r="M16" s="4"/>
      <c r="N16" s="114" t="str">
        <f>IFERROR(AVERAGE(N17:N27),"")</f>
        <v/>
      </c>
      <c r="O16" s="110"/>
      <c r="P16" s="4"/>
      <c r="Q16" s="80"/>
    </row>
    <row r="17" spans="1:17" ht="45" outlineLevel="1">
      <c r="A17" s="77" t="s">
        <v>56</v>
      </c>
      <c r="B17" s="6" t="s">
        <v>79</v>
      </c>
      <c r="C17" s="5" t="s">
        <v>679</v>
      </c>
      <c r="D17" s="29"/>
      <c r="E17" s="23"/>
      <c r="F17" s="6"/>
      <c r="G17" s="6"/>
      <c r="H17" s="6"/>
      <c r="I17" s="6"/>
      <c r="J17" s="6"/>
      <c r="K17" s="6"/>
      <c r="L17" s="6"/>
      <c r="M17" s="6"/>
      <c r="N17" s="6"/>
      <c r="O17" s="33"/>
      <c r="P17" s="6"/>
      <c r="Q17" s="105" t="s">
        <v>680</v>
      </c>
    </row>
    <row r="18" spans="1:17" ht="45" outlineLevel="1">
      <c r="A18" s="77" t="s">
        <v>82</v>
      </c>
      <c r="B18" s="6" t="s">
        <v>83</v>
      </c>
      <c r="C18" s="5" t="s">
        <v>84</v>
      </c>
      <c r="D18" s="29" t="s">
        <v>85</v>
      </c>
      <c r="E18" s="23" t="s">
        <v>38</v>
      </c>
      <c r="F18" s="45" t="s">
        <v>525</v>
      </c>
      <c r="G18" s="6"/>
      <c r="H18" s="45" t="s">
        <v>526</v>
      </c>
      <c r="I18" s="6"/>
      <c r="J18" s="6"/>
      <c r="K18" s="6"/>
      <c r="L18" s="6"/>
      <c r="M18" s="6"/>
      <c r="N18" s="22"/>
      <c r="O18" s="33"/>
      <c r="P18" s="6"/>
      <c r="Q18" s="80"/>
    </row>
    <row r="19" spans="1:17" ht="78.75" outlineLevel="1">
      <c r="A19" s="77" t="s">
        <v>90</v>
      </c>
      <c r="B19" s="6" t="s">
        <v>91</v>
      </c>
      <c r="C19" s="5" t="s">
        <v>92</v>
      </c>
      <c r="D19" s="29" t="s">
        <v>93</v>
      </c>
      <c r="E19" s="23" t="s">
        <v>94</v>
      </c>
      <c r="F19" s="45" t="s">
        <v>529</v>
      </c>
      <c r="G19" s="6"/>
      <c r="I19" s="6"/>
      <c r="J19" s="6"/>
      <c r="K19" s="6"/>
      <c r="L19" s="6"/>
      <c r="M19" s="6"/>
      <c r="N19" s="22"/>
      <c r="O19" s="33"/>
      <c r="P19" s="6"/>
      <c r="Q19" s="81"/>
    </row>
    <row r="20" spans="1:17" ht="56.25" outlineLevel="1">
      <c r="A20" s="77" t="s">
        <v>99</v>
      </c>
      <c r="B20" s="6" t="s">
        <v>100</v>
      </c>
      <c r="C20" s="5" t="s">
        <v>101</v>
      </c>
      <c r="D20" s="29" t="s">
        <v>102</v>
      </c>
      <c r="E20" s="23" t="s">
        <v>103</v>
      </c>
      <c r="F20" s="6"/>
      <c r="G20" s="6"/>
      <c r="H20" s="6"/>
      <c r="I20" s="45"/>
      <c r="J20" s="6"/>
      <c r="K20" s="6"/>
      <c r="L20" s="6"/>
      <c r="M20" s="6"/>
      <c r="N20" s="22"/>
      <c r="O20" s="33"/>
      <c r="P20" s="6"/>
      <c r="Q20" s="82"/>
    </row>
    <row r="21" spans="1:17" ht="60" customHeight="1" outlineLevel="1">
      <c r="A21" s="77" t="s">
        <v>56</v>
      </c>
      <c r="B21" s="6" t="s">
        <v>108</v>
      </c>
      <c r="C21" s="5" t="s">
        <v>681</v>
      </c>
      <c r="D21" s="29">
        <v>1</v>
      </c>
      <c r="E21" s="23" t="s">
        <v>534</v>
      </c>
      <c r="F21" s="31" t="s">
        <v>39</v>
      </c>
      <c r="G21" s="31" t="s">
        <v>39</v>
      </c>
      <c r="H21" s="31" t="s">
        <v>39</v>
      </c>
      <c r="I21" s="31" t="s">
        <v>39</v>
      </c>
      <c r="J21" s="6"/>
      <c r="K21" s="6"/>
      <c r="L21" s="6"/>
      <c r="M21" s="6"/>
      <c r="N21" s="22"/>
      <c r="O21" s="33"/>
      <c r="P21" s="6"/>
      <c r="Q21" s="115" t="s">
        <v>682</v>
      </c>
    </row>
    <row r="22" spans="1:17" ht="56.25" outlineLevel="1">
      <c r="A22" s="77" t="s">
        <v>99</v>
      </c>
      <c r="B22" s="6" t="s">
        <v>114</v>
      </c>
      <c r="C22" s="5" t="s">
        <v>115</v>
      </c>
      <c r="D22" s="29" t="s">
        <v>116</v>
      </c>
      <c r="E22" s="23" t="s">
        <v>103</v>
      </c>
      <c r="F22" s="31" t="s">
        <v>39</v>
      </c>
      <c r="G22" s="31" t="s">
        <v>39</v>
      </c>
      <c r="H22" s="31" t="s">
        <v>39</v>
      </c>
      <c r="I22" s="31" t="s">
        <v>39</v>
      </c>
      <c r="J22" s="6"/>
      <c r="K22" s="6"/>
      <c r="L22" s="6"/>
      <c r="M22" s="6"/>
      <c r="N22" s="22"/>
      <c r="O22" s="33"/>
      <c r="P22" s="6"/>
      <c r="Q22" s="83"/>
    </row>
    <row r="23" spans="1:17" ht="36.75" customHeight="1" outlineLevel="1">
      <c r="A23" s="77" t="s">
        <v>99</v>
      </c>
      <c r="B23" s="6" t="s">
        <v>123</v>
      </c>
      <c r="C23" s="5" t="s">
        <v>124</v>
      </c>
      <c r="D23" s="29" t="s">
        <v>125</v>
      </c>
      <c r="E23" s="23" t="s">
        <v>103</v>
      </c>
      <c r="F23" s="31" t="s">
        <v>39</v>
      </c>
      <c r="G23" s="31" t="s">
        <v>39</v>
      </c>
      <c r="H23" s="31" t="s">
        <v>39</v>
      </c>
      <c r="I23" s="31" t="s">
        <v>39</v>
      </c>
      <c r="J23" s="6"/>
      <c r="K23" s="6"/>
      <c r="L23" s="6"/>
      <c r="M23" s="6"/>
      <c r="N23" s="22"/>
      <c r="O23" s="33"/>
      <c r="P23" s="6"/>
      <c r="Q23" s="83"/>
    </row>
    <row r="24" spans="1:17" ht="56.25" outlineLevel="1">
      <c r="A24" s="77" t="s">
        <v>99</v>
      </c>
      <c r="B24" s="6" t="s">
        <v>129</v>
      </c>
      <c r="C24" s="5" t="s">
        <v>130</v>
      </c>
      <c r="D24" s="29" t="s">
        <v>131</v>
      </c>
      <c r="E24" s="23" t="s">
        <v>103</v>
      </c>
      <c r="F24" s="31" t="s">
        <v>39</v>
      </c>
      <c r="G24" s="31" t="s">
        <v>39</v>
      </c>
      <c r="H24" s="31" t="s">
        <v>39</v>
      </c>
      <c r="I24" s="31" t="s">
        <v>39</v>
      </c>
      <c r="J24" s="6"/>
      <c r="K24" s="6"/>
      <c r="L24" s="6"/>
      <c r="M24" s="6"/>
      <c r="N24" s="22"/>
      <c r="O24" s="33"/>
      <c r="P24" s="6"/>
      <c r="Q24" s="83"/>
    </row>
    <row r="25" spans="1:17" ht="60" outlineLevel="1">
      <c r="A25" s="77" t="s">
        <v>56</v>
      </c>
      <c r="B25" s="6" t="s">
        <v>683</v>
      </c>
      <c r="C25" s="5" t="s">
        <v>684</v>
      </c>
      <c r="D25" s="29" t="s">
        <v>685</v>
      </c>
      <c r="E25" s="23" t="s">
        <v>686</v>
      </c>
      <c r="F25" s="31" t="s">
        <v>39</v>
      </c>
      <c r="G25" s="31" t="s">
        <v>39</v>
      </c>
      <c r="H25" s="31" t="s">
        <v>39</v>
      </c>
      <c r="I25" s="31" t="s">
        <v>39</v>
      </c>
      <c r="J25" s="6"/>
      <c r="K25" s="6"/>
      <c r="L25" s="6"/>
      <c r="M25" s="6"/>
      <c r="N25" s="22"/>
      <c r="O25" s="33"/>
      <c r="P25" s="6"/>
      <c r="Q25" s="106" t="s">
        <v>687</v>
      </c>
    </row>
    <row r="26" spans="1:17" s="3" customFormat="1" ht="72">
      <c r="A26" s="77" t="s">
        <v>90</v>
      </c>
      <c r="B26" s="6" t="s">
        <v>688</v>
      </c>
      <c r="C26" s="5" t="s">
        <v>689</v>
      </c>
      <c r="D26" s="29" t="s">
        <v>690</v>
      </c>
      <c r="E26" s="23" t="s">
        <v>691</v>
      </c>
      <c r="F26" s="4"/>
      <c r="G26" s="4"/>
      <c r="H26" s="31" t="s">
        <v>39</v>
      </c>
      <c r="I26" s="4"/>
      <c r="J26" s="6"/>
      <c r="K26" s="6"/>
      <c r="L26" s="6"/>
      <c r="M26" s="6"/>
      <c r="N26" s="22"/>
      <c r="O26" s="33"/>
      <c r="P26" s="6"/>
      <c r="Q26" s="116" t="s">
        <v>692</v>
      </c>
    </row>
    <row r="27" spans="1:17" s="3" customFormat="1" ht="45">
      <c r="A27" s="77" t="s">
        <v>90</v>
      </c>
      <c r="B27" s="6" t="s">
        <v>688</v>
      </c>
      <c r="C27" s="5" t="s">
        <v>693</v>
      </c>
      <c r="D27" s="29" t="s">
        <v>694</v>
      </c>
      <c r="E27" s="23" t="s">
        <v>38</v>
      </c>
      <c r="F27" s="31" t="s">
        <v>39</v>
      </c>
      <c r="G27" s="31" t="s">
        <v>39</v>
      </c>
      <c r="H27" s="31" t="s">
        <v>39</v>
      </c>
      <c r="I27" s="31" t="s">
        <v>39</v>
      </c>
      <c r="J27" s="6"/>
      <c r="K27" s="6"/>
      <c r="L27" s="6"/>
      <c r="M27" s="6"/>
      <c r="N27" s="22"/>
      <c r="O27" s="33"/>
      <c r="P27" s="6"/>
      <c r="Q27" s="83" t="s">
        <v>695</v>
      </c>
    </row>
    <row r="28" spans="1:17" outlineLevel="1">
      <c r="A28" s="77"/>
      <c r="B28" s="4">
        <v>4</v>
      </c>
      <c r="C28" s="111" t="s">
        <v>138</v>
      </c>
      <c r="D28" s="112"/>
      <c r="E28" s="112"/>
      <c r="F28" s="4"/>
      <c r="G28" s="4"/>
      <c r="H28" s="4"/>
      <c r="I28" s="4"/>
      <c r="J28" s="6"/>
      <c r="K28" s="6"/>
      <c r="L28" s="6"/>
      <c r="M28" s="6"/>
      <c r="N28" s="22"/>
      <c r="O28" s="33"/>
      <c r="P28" s="6"/>
      <c r="Q28" s="116"/>
    </row>
    <row r="29" spans="1:17" ht="56.25" outlineLevel="1">
      <c r="A29" s="77" t="s">
        <v>35</v>
      </c>
      <c r="B29" s="6" t="s">
        <v>139</v>
      </c>
      <c r="C29" s="5" t="s">
        <v>696</v>
      </c>
      <c r="D29" s="29" t="s">
        <v>141</v>
      </c>
      <c r="E29" s="23" t="s">
        <v>38</v>
      </c>
      <c r="F29" s="45" t="s">
        <v>39</v>
      </c>
      <c r="G29" s="45" t="s">
        <v>39</v>
      </c>
      <c r="H29" s="45" t="s">
        <v>39</v>
      </c>
      <c r="I29" s="45" t="s">
        <v>39</v>
      </c>
      <c r="J29" s="6"/>
      <c r="K29" s="6"/>
      <c r="L29" s="6"/>
      <c r="M29" s="6"/>
      <c r="N29" s="22"/>
      <c r="O29" s="33"/>
      <c r="P29" s="6"/>
      <c r="Q29" s="81"/>
    </row>
    <row r="30" spans="1:17" ht="56.25" outlineLevel="1">
      <c r="A30" s="77" t="s">
        <v>35</v>
      </c>
      <c r="B30" s="6" t="s">
        <v>148</v>
      </c>
      <c r="C30" s="5" t="s">
        <v>697</v>
      </c>
      <c r="D30" s="23" t="s">
        <v>150</v>
      </c>
      <c r="E30" s="23" t="s">
        <v>38</v>
      </c>
      <c r="F30" s="6"/>
      <c r="G30" s="45" t="s">
        <v>39</v>
      </c>
      <c r="H30" s="45" t="s">
        <v>39</v>
      </c>
      <c r="I30" s="6"/>
      <c r="J30" s="6"/>
      <c r="K30" s="6"/>
      <c r="L30" s="6"/>
      <c r="M30" s="6"/>
      <c r="N30" s="22"/>
      <c r="O30" s="33"/>
      <c r="P30" s="6"/>
      <c r="Q30" s="83"/>
    </row>
    <row r="31" spans="1:17" s="3" customFormat="1" ht="67.5">
      <c r="A31" s="77" t="s">
        <v>35</v>
      </c>
      <c r="B31" s="6" t="s">
        <v>151</v>
      </c>
      <c r="C31" s="5" t="s">
        <v>161</v>
      </c>
      <c r="D31" s="23" t="s">
        <v>162</v>
      </c>
      <c r="E31" s="23" t="s">
        <v>38</v>
      </c>
      <c r="F31" s="45" t="s">
        <v>555</v>
      </c>
      <c r="G31" s="6"/>
      <c r="H31" s="45" t="s">
        <v>556</v>
      </c>
      <c r="I31" s="6"/>
      <c r="J31" s="6"/>
      <c r="K31" s="6"/>
      <c r="L31" s="6"/>
      <c r="M31" s="6"/>
      <c r="N31" s="22"/>
      <c r="O31" s="33"/>
      <c r="P31" s="6"/>
      <c r="Q31" s="84"/>
    </row>
    <row r="32" spans="1:17" outlineLevel="1">
      <c r="A32" s="77"/>
      <c r="B32" s="4">
        <v>5</v>
      </c>
      <c r="C32" s="111" t="s">
        <v>166</v>
      </c>
      <c r="D32" s="112"/>
      <c r="E32" s="112"/>
      <c r="F32" s="4"/>
      <c r="G32" s="4"/>
      <c r="H32" s="4"/>
      <c r="I32" s="4"/>
      <c r="J32" s="4"/>
      <c r="K32" s="4"/>
      <c r="L32" s="4"/>
      <c r="M32" s="4"/>
      <c r="N32" s="109" t="str">
        <f>IFERROR(AVERAGE(N33:N33),"")</f>
        <v/>
      </c>
      <c r="O32" s="110"/>
      <c r="P32" s="4"/>
      <c r="Q32" s="85"/>
    </row>
    <row r="33" spans="1:17" s="3" customFormat="1" ht="45">
      <c r="A33" s="77" t="s">
        <v>56</v>
      </c>
      <c r="B33" s="6">
        <v>5.0999999999999996</v>
      </c>
      <c r="C33" s="5" t="s">
        <v>698</v>
      </c>
      <c r="D33" s="23" t="s">
        <v>558</v>
      </c>
      <c r="E33" s="23" t="s">
        <v>559</v>
      </c>
      <c r="F33" s="45" t="s">
        <v>699</v>
      </c>
      <c r="G33" s="45" t="s">
        <v>700</v>
      </c>
      <c r="H33" s="45" t="s">
        <v>701</v>
      </c>
      <c r="I33" s="45" t="s">
        <v>702</v>
      </c>
      <c r="J33" s="6"/>
      <c r="K33" s="6"/>
      <c r="L33" s="6"/>
      <c r="M33" s="6"/>
      <c r="N33" s="35"/>
      <c r="O33" s="33"/>
      <c r="P33" s="6"/>
      <c r="Q33" s="84"/>
    </row>
    <row r="34" spans="1:17" outlineLevel="1">
      <c r="A34" s="77"/>
      <c r="B34" s="4">
        <v>6</v>
      </c>
      <c r="C34" s="111" t="s">
        <v>182</v>
      </c>
      <c r="D34" s="112"/>
      <c r="E34" s="112"/>
      <c r="F34" s="4"/>
      <c r="G34" s="4"/>
      <c r="H34" s="4"/>
      <c r="I34" s="4"/>
      <c r="J34" s="4"/>
      <c r="K34" s="4"/>
      <c r="L34" s="4"/>
      <c r="M34" s="4"/>
      <c r="N34" s="109" t="str">
        <f>IFERROR(AVERAGE(N35:N36),"")</f>
        <v/>
      </c>
      <c r="O34" s="110"/>
      <c r="P34" s="4"/>
      <c r="Q34" s="85"/>
    </row>
    <row r="35" spans="1:17" ht="90" customHeight="1" outlineLevel="1">
      <c r="A35" s="77" t="s">
        <v>56</v>
      </c>
      <c r="B35" s="6" t="s">
        <v>183</v>
      </c>
      <c r="C35" s="5" t="s">
        <v>703</v>
      </c>
      <c r="D35" s="29" t="s">
        <v>185</v>
      </c>
      <c r="E35" s="23" t="s">
        <v>170</v>
      </c>
      <c r="F35" s="44" t="s">
        <v>704</v>
      </c>
      <c r="G35" s="44" t="s">
        <v>566</v>
      </c>
      <c r="H35" s="44" t="s">
        <v>566</v>
      </c>
      <c r="I35" s="44" t="s">
        <v>566</v>
      </c>
      <c r="J35" s="6"/>
      <c r="K35" s="6"/>
      <c r="L35" s="6"/>
      <c r="M35" s="6"/>
      <c r="N35" s="35"/>
      <c r="O35" s="33"/>
      <c r="P35" s="6"/>
      <c r="Q35" s="81"/>
    </row>
    <row r="36" spans="1:17" s="3" customFormat="1" ht="67.5">
      <c r="A36" s="77" t="s">
        <v>192</v>
      </c>
      <c r="B36" s="6" t="s">
        <v>193</v>
      </c>
      <c r="C36" s="5" t="s">
        <v>705</v>
      </c>
      <c r="D36" s="23" t="s">
        <v>195</v>
      </c>
      <c r="E36" s="23" t="s">
        <v>196</v>
      </c>
      <c r="F36" s="44" t="s">
        <v>706</v>
      </c>
      <c r="G36" s="6"/>
      <c r="H36" s="6"/>
      <c r="I36" s="6"/>
      <c r="J36" s="6"/>
      <c r="K36" s="6"/>
      <c r="L36" s="6"/>
      <c r="M36" s="6"/>
      <c r="N36" s="35"/>
      <c r="O36" s="33"/>
      <c r="P36" s="6"/>
      <c r="Q36" s="81"/>
    </row>
    <row r="37" spans="1:17" outlineLevel="1">
      <c r="A37" s="78"/>
      <c r="B37" s="25">
        <v>7</v>
      </c>
      <c r="C37" s="26" t="s">
        <v>201</v>
      </c>
      <c r="D37" s="27"/>
      <c r="E37" s="27"/>
      <c r="F37" s="25"/>
      <c r="G37" s="25"/>
      <c r="H37" s="25"/>
      <c r="I37" s="25"/>
      <c r="J37" s="25"/>
      <c r="K37" s="25"/>
      <c r="L37" s="25"/>
      <c r="M37" s="25"/>
      <c r="N37" s="42" t="str">
        <f>IFERROR(AVERAGE(N43:N45),"")</f>
        <v/>
      </c>
      <c r="O37" s="38"/>
      <c r="P37" s="25"/>
      <c r="Q37" s="79"/>
    </row>
    <row r="38" spans="1:17" ht="45" outlineLevel="1">
      <c r="A38" s="77" t="s">
        <v>56</v>
      </c>
      <c r="B38" s="6" t="s">
        <v>202</v>
      </c>
      <c r="C38" s="5" t="s">
        <v>707</v>
      </c>
      <c r="D38" s="29" t="s">
        <v>708</v>
      </c>
      <c r="E38" s="23" t="s">
        <v>38</v>
      </c>
      <c r="F38" s="31" t="s">
        <v>39</v>
      </c>
      <c r="G38" s="31" t="s">
        <v>39</v>
      </c>
      <c r="H38" s="107"/>
      <c r="I38" s="107"/>
      <c r="J38" s="6"/>
      <c r="K38" s="6"/>
      <c r="L38" s="6"/>
      <c r="M38" s="6"/>
      <c r="N38" s="108"/>
      <c r="O38" s="33"/>
      <c r="P38" s="6"/>
      <c r="Q38" s="81"/>
    </row>
    <row r="39" spans="1:17" outlineLevel="1">
      <c r="A39" s="77" t="s">
        <v>56</v>
      </c>
      <c r="B39" s="6" t="s">
        <v>210</v>
      </c>
      <c r="C39" s="5" t="s">
        <v>709</v>
      </c>
      <c r="D39" s="29"/>
      <c r="E39" s="23"/>
      <c r="F39" s="107"/>
      <c r="G39" s="107"/>
      <c r="H39" s="107"/>
      <c r="I39" s="107"/>
      <c r="J39" s="6"/>
      <c r="K39" s="6"/>
      <c r="L39" s="6"/>
      <c r="M39" s="6"/>
      <c r="N39" s="108"/>
      <c r="O39" s="33"/>
      <c r="P39" s="6"/>
      <c r="Q39" s="81"/>
    </row>
    <row r="40" spans="1:17" s="3" customFormat="1" ht="78.75">
      <c r="A40" s="77" t="s">
        <v>56</v>
      </c>
      <c r="B40" s="6" t="s">
        <v>710</v>
      </c>
      <c r="C40" s="5" t="s">
        <v>711</v>
      </c>
      <c r="D40" s="29" t="s">
        <v>218</v>
      </c>
      <c r="E40" s="23" t="s">
        <v>38</v>
      </c>
      <c r="F40" s="119" t="s">
        <v>712</v>
      </c>
      <c r="G40" s="45" t="s">
        <v>583</v>
      </c>
      <c r="H40" s="45" t="s">
        <v>584</v>
      </c>
      <c r="I40" s="45" t="s">
        <v>585</v>
      </c>
      <c r="J40" s="6"/>
      <c r="K40" s="6"/>
      <c r="L40" s="6"/>
      <c r="M40" s="6"/>
      <c r="N40" s="35"/>
      <c r="O40" s="33"/>
      <c r="P40" s="6"/>
      <c r="Q40" s="81"/>
    </row>
    <row r="41" spans="1:17" ht="33.75" outlineLevel="1">
      <c r="A41" s="77" t="s">
        <v>90</v>
      </c>
      <c r="B41" s="6" t="s">
        <v>713</v>
      </c>
      <c r="C41" s="5" t="s">
        <v>714</v>
      </c>
      <c r="D41" s="29" t="s">
        <v>218</v>
      </c>
      <c r="E41" s="23" t="s">
        <v>212</v>
      </c>
      <c r="F41" s="45" t="s">
        <v>577</v>
      </c>
      <c r="G41" s="45" t="s">
        <v>578</v>
      </c>
      <c r="H41" s="45" t="s">
        <v>579</v>
      </c>
      <c r="I41" s="45" t="s">
        <v>580</v>
      </c>
      <c r="J41" s="6"/>
      <c r="K41" s="6"/>
      <c r="L41" s="6"/>
      <c r="M41" s="6"/>
      <c r="N41" s="35"/>
      <c r="O41" s="33"/>
      <c r="P41" s="6"/>
      <c r="Q41" s="81"/>
    </row>
    <row r="42" spans="1:17" ht="33.75" outlineLevel="1">
      <c r="A42" s="77" t="s">
        <v>90</v>
      </c>
      <c r="B42" s="6" t="s">
        <v>715</v>
      </c>
      <c r="C42" s="5" t="s">
        <v>716</v>
      </c>
      <c r="D42" s="29" t="s">
        <v>717</v>
      </c>
      <c r="E42" s="23" t="s">
        <v>212</v>
      </c>
      <c r="F42" s="107"/>
      <c r="G42" s="45" t="s">
        <v>718</v>
      </c>
      <c r="H42" s="107"/>
      <c r="I42" s="45" t="s">
        <v>719</v>
      </c>
      <c r="J42" s="6"/>
      <c r="K42" s="6"/>
      <c r="L42" s="6"/>
      <c r="M42" s="6"/>
      <c r="N42" s="108"/>
      <c r="O42" s="33"/>
      <c r="P42" s="6"/>
      <c r="Q42" s="81"/>
    </row>
    <row r="43" spans="1:17" ht="33.75" outlineLevel="1">
      <c r="A43" s="77" t="s">
        <v>99</v>
      </c>
      <c r="B43" s="6" t="s">
        <v>715</v>
      </c>
      <c r="C43" s="5" t="s">
        <v>720</v>
      </c>
      <c r="D43" s="29" t="s">
        <v>218</v>
      </c>
      <c r="E43" s="23" t="s">
        <v>170</v>
      </c>
      <c r="F43" s="45" t="s">
        <v>570</v>
      </c>
      <c r="G43" s="45" t="s">
        <v>571</v>
      </c>
      <c r="H43" s="45" t="s">
        <v>572</v>
      </c>
      <c r="I43" s="45" t="s">
        <v>573</v>
      </c>
      <c r="J43" s="6"/>
      <c r="K43" s="6"/>
      <c r="L43" s="6"/>
      <c r="M43" s="6"/>
      <c r="N43" s="35"/>
      <c r="O43" s="33"/>
      <c r="P43" s="6"/>
      <c r="Q43" s="81"/>
    </row>
    <row r="44" spans="1:17" ht="33.75" outlineLevel="1">
      <c r="A44" s="77" t="s">
        <v>99</v>
      </c>
      <c r="B44" s="6" t="s">
        <v>721</v>
      </c>
      <c r="C44" s="5" t="s">
        <v>722</v>
      </c>
      <c r="D44" s="29" t="s">
        <v>717</v>
      </c>
      <c r="E44" s="23" t="s">
        <v>103</v>
      </c>
      <c r="F44" s="107"/>
      <c r="G44" s="45" t="s">
        <v>718</v>
      </c>
      <c r="H44" s="107"/>
      <c r="I44" s="45" t="s">
        <v>719</v>
      </c>
      <c r="J44" s="6"/>
      <c r="K44" s="6"/>
      <c r="L44" s="6"/>
      <c r="M44" s="6"/>
      <c r="N44" s="108"/>
      <c r="O44" s="33"/>
      <c r="P44" s="6"/>
      <c r="Q44" s="81"/>
    </row>
    <row r="45" spans="1:17" ht="66" customHeight="1" outlineLevel="1">
      <c r="A45" s="77" t="s">
        <v>99</v>
      </c>
      <c r="B45" s="6" t="s">
        <v>723</v>
      </c>
      <c r="C45" s="5" t="s">
        <v>724</v>
      </c>
      <c r="D45" s="29">
        <v>1</v>
      </c>
      <c r="E45" s="23" t="s">
        <v>103</v>
      </c>
      <c r="F45" s="31" t="s">
        <v>39</v>
      </c>
      <c r="G45" s="31" t="s">
        <v>39</v>
      </c>
      <c r="H45" s="31" t="s">
        <v>39</v>
      </c>
      <c r="I45" s="31" t="s">
        <v>39</v>
      </c>
      <c r="J45" s="6"/>
      <c r="K45" s="6"/>
      <c r="L45" s="6"/>
      <c r="M45" s="6"/>
      <c r="N45" s="22"/>
      <c r="O45" s="33"/>
      <c r="P45" s="6"/>
      <c r="Q45" s="82"/>
    </row>
    <row r="46" spans="1:17" outlineLevel="1">
      <c r="A46" s="78"/>
      <c r="B46" s="25">
        <v>8</v>
      </c>
      <c r="C46" s="111" t="s">
        <v>235</v>
      </c>
      <c r="D46" s="112"/>
      <c r="E46" s="112"/>
      <c r="F46" s="4"/>
      <c r="G46" s="4"/>
      <c r="H46" s="4"/>
      <c r="I46" s="4"/>
      <c r="J46" s="6"/>
      <c r="K46" s="6"/>
      <c r="L46" s="6"/>
      <c r="M46" s="6"/>
      <c r="N46" s="22"/>
      <c r="O46" s="33"/>
      <c r="P46" s="6"/>
      <c r="Q46" s="85"/>
    </row>
    <row r="47" spans="1:17" s="3" customFormat="1" ht="78.75">
      <c r="A47" s="77" t="s">
        <v>56</v>
      </c>
      <c r="B47" s="6" t="s">
        <v>236</v>
      </c>
      <c r="C47" s="5" t="s">
        <v>725</v>
      </c>
      <c r="D47" s="29" t="s">
        <v>590</v>
      </c>
      <c r="E47" s="23" t="s">
        <v>238</v>
      </c>
      <c r="F47" s="6"/>
      <c r="G47" s="6"/>
      <c r="H47" s="45" t="s">
        <v>726</v>
      </c>
      <c r="I47" s="6"/>
      <c r="J47" s="6"/>
      <c r="K47" s="6"/>
      <c r="L47" s="6"/>
      <c r="M47" s="6"/>
      <c r="N47" s="22"/>
      <c r="O47" s="33"/>
      <c r="P47" s="6"/>
      <c r="Q47" s="75" t="s">
        <v>727</v>
      </c>
    </row>
    <row r="48" spans="1:17" ht="33.75" outlineLevel="1">
      <c r="A48" s="77" t="s">
        <v>56</v>
      </c>
      <c r="B48" s="6" t="s">
        <v>243</v>
      </c>
      <c r="C48" s="5" t="s">
        <v>728</v>
      </c>
      <c r="D48" s="29" t="s">
        <v>729</v>
      </c>
      <c r="E48" s="23" t="s">
        <v>170</v>
      </c>
      <c r="F48" s="6"/>
      <c r="G48" s="45" t="s">
        <v>39</v>
      </c>
      <c r="H48" s="45" t="s">
        <v>39</v>
      </c>
      <c r="I48" s="45" t="s">
        <v>39</v>
      </c>
      <c r="J48" s="6"/>
      <c r="K48" s="6"/>
      <c r="L48" s="6"/>
      <c r="M48" s="6"/>
      <c r="N48" s="22"/>
      <c r="O48" s="33"/>
      <c r="P48" s="6"/>
      <c r="Q48" s="75"/>
    </row>
    <row r="49" spans="1:17" ht="67.5" outlineLevel="1">
      <c r="A49" s="77" t="s">
        <v>56</v>
      </c>
      <c r="B49" s="6" t="s">
        <v>730</v>
      </c>
      <c r="C49" s="5" t="s">
        <v>731</v>
      </c>
      <c r="D49" s="29" t="s">
        <v>732</v>
      </c>
      <c r="E49" s="23" t="s">
        <v>170</v>
      </c>
      <c r="F49" s="6"/>
      <c r="G49" s="6"/>
      <c r="H49" s="45" t="s">
        <v>597</v>
      </c>
      <c r="I49" s="45" t="s">
        <v>597</v>
      </c>
      <c r="J49" s="6"/>
      <c r="K49" s="6"/>
      <c r="L49" s="6"/>
      <c r="M49" s="6"/>
      <c r="N49" s="22"/>
      <c r="O49" s="33"/>
      <c r="P49" s="6"/>
      <c r="Q49" s="75"/>
    </row>
    <row r="50" spans="1:17" s="3" customFormat="1">
      <c r="A50" s="113"/>
      <c r="B50" s="4">
        <v>9</v>
      </c>
      <c r="C50" s="111" t="s">
        <v>249</v>
      </c>
      <c r="D50" s="112"/>
      <c r="E50" s="112"/>
      <c r="F50" s="4"/>
      <c r="G50" s="4"/>
      <c r="H50" s="4"/>
      <c r="I50" s="4"/>
      <c r="J50" s="4"/>
      <c r="K50" s="4"/>
      <c r="L50" s="4"/>
      <c r="M50" s="4"/>
      <c r="N50" s="109" t="str">
        <f>IFERROR(AVERAGE(N51:N93),"")</f>
        <v/>
      </c>
      <c r="O50" s="110"/>
      <c r="P50" s="4"/>
      <c r="Q50" s="75"/>
    </row>
    <row r="51" spans="1:17" s="3" customFormat="1" ht="45">
      <c r="A51" s="77" t="s">
        <v>56</v>
      </c>
      <c r="B51" s="6" t="s">
        <v>250</v>
      </c>
      <c r="C51" s="5" t="s">
        <v>733</v>
      </c>
      <c r="D51" s="23" t="s">
        <v>734</v>
      </c>
      <c r="E51" s="23" t="s">
        <v>253</v>
      </c>
      <c r="F51" s="45" t="s">
        <v>39</v>
      </c>
      <c r="G51" s="45" t="s">
        <v>39</v>
      </c>
      <c r="H51" s="45" t="s">
        <v>39</v>
      </c>
      <c r="I51" s="45" t="s">
        <v>39</v>
      </c>
      <c r="J51" s="6"/>
      <c r="K51" s="6"/>
      <c r="L51" s="6"/>
      <c r="M51" s="6"/>
      <c r="N51" s="22"/>
      <c r="O51" s="33"/>
      <c r="P51" s="6"/>
      <c r="Q51" s="75"/>
    </row>
    <row r="52" spans="1:17" ht="30" outlineLevel="1">
      <c r="A52" s="113"/>
      <c r="B52" s="4">
        <v>10</v>
      </c>
      <c r="C52" s="111" t="s">
        <v>280</v>
      </c>
      <c r="D52" s="112"/>
      <c r="E52" s="112"/>
      <c r="F52" s="4"/>
      <c r="G52" s="4"/>
      <c r="H52" s="4"/>
      <c r="I52" s="4"/>
      <c r="J52" s="4"/>
      <c r="K52" s="4"/>
      <c r="L52" s="4"/>
      <c r="M52" s="4"/>
      <c r="N52" s="109" t="str">
        <f>IFERROR(AVERAGE(N54:N54),"")</f>
        <v/>
      </c>
      <c r="O52" s="110"/>
      <c r="P52" s="4"/>
      <c r="Q52" s="75"/>
    </row>
    <row r="53" spans="1:17" s="3" customFormat="1" ht="33.75">
      <c r="A53" s="77" t="s">
        <v>56</v>
      </c>
      <c r="B53" s="6" t="s">
        <v>281</v>
      </c>
      <c r="C53" s="5" t="s">
        <v>735</v>
      </c>
      <c r="D53" s="23" t="s">
        <v>736</v>
      </c>
      <c r="E53" s="23"/>
      <c r="F53" s="45" t="s">
        <v>607</v>
      </c>
      <c r="G53" s="45" t="s">
        <v>607</v>
      </c>
      <c r="H53" s="45" t="s">
        <v>607</v>
      </c>
      <c r="I53" s="45" t="s">
        <v>607</v>
      </c>
      <c r="J53" s="4"/>
      <c r="K53" s="4"/>
      <c r="L53" s="4"/>
      <c r="M53" s="4"/>
      <c r="N53" s="109"/>
      <c r="O53" s="110"/>
      <c r="P53" s="4"/>
      <c r="Q53" s="75"/>
    </row>
    <row r="54" spans="1:17" ht="56.25" outlineLevel="1">
      <c r="A54" s="77" t="s">
        <v>56</v>
      </c>
      <c r="B54" s="6" t="s">
        <v>287</v>
      </c>
      <c r="C54" s="5" t="s">
        <v>737</v>
      </c>
      <c r="D54" s="23" t="s">
        <v>738</v>
      </c>
      <c r="E54" s="23" t="s">
        <v>38</v>
      </c>
      <c r="F54" s="45" t="s">
        <v>39</v>
      </c>
      <c r="G54" s="45" t="s">
        <v>39</v>
      </c>
      <c r="H54" s="4"/>
      <c r="I54" s="4"/>
      <c r="J54" s="6"/>
      <c r="K54" s="6"/>
      <c r="L54" s="6"/>
      <c r="M54" s="6"/>
      <c r="N54" s="22"/>
      <c r="O54" s="33"/>
      <c r="P54" s="117"/>
      <c r="Q54" s="75"/>
    </row>
    <row r="55" spans="1:17" outlineLevel="1">
      <c r="A55" s="78"/>
      <c r="B55" s="25">
        <v>11</v>
      </c>
      <c r="C55" s="26" t="s">
        <v>298</v>
      </c>
      <c r="D55" s="27"/>
      <c r="E55" s="27"/>
      <c r="F55" s="25"/>
      <c r="G55" s="25"/>
      <c r="H55" s="25"/>
      <c r="I55" s="25"/>
      <c r="J55" s="25"/>
      <c r="K55" s="25"/>
      <c r="L55" s="25"/>
      <c r="M55" s="25"/>
      <c r="N55" s="42" t="str">
        <f>IFERROR(AVERAGE(N56:N61),"")</f>
        <v/>
      </c>
      <c r="O55" s="38"/>
      <c r="P55" s="25"/>
      <c r="Q55" s="75"/>
    </row>
    <row r="56" spans="1:17" ht="56.25" outlineLevel="1">
      <c r="A56" s="77" t="s">
        <v>56</v>
      </c>
      <c r="B56" s="6" t="s">
        <v>299</v>
      </c>
      <c r="C56" s="5" t="s">
        <v>300</v>
      </c>
      <c r="D56" s="23" t="s">
        <v>301</v>
      </c>
      <c r="E56" s="23" t="s">
        <v>290</v>
      </c>
      <c r="F56" s="45" t="s">
        <v>608</v>
      </c>
      <c r="G56" s="45" t="s">
        <v>739</v>
      </c>
      <c r="H56" s="45" t="s">
        <v>610</v>
      </c>
      <c r="I56" s="45" t="s">
        <v>611</v>
      </c>
      <c r="J56" s="6"/>
      <c r="K56" s="6"/>
      <c r="L56" s="6"/>
      <c r="M56" s="6"/>
      <c r="N56" s="35"/>
      <c r="O56" s="33"/>
      <c r="P56" s="6"/>
      <c r="Q56" s="75"/>
    </row>
    <row r="57" spans="1:17" ht="56.25" outlineLevel="1">
      <c r="A57" s="77" t="s">
        <v>56</v>
      </c>
      <c r="B57" s="6" t="s">
        <v>307</v>
      </c>
      <c r="C57" s="5" t="s">
        <v>308</v>
      </c>
      <c r="D57" s="23" t="s">
        <v>309</v>
      </c>
      <c r="E57" s="23" t="s">
        <v>310</v>
      </c>
      <c r="F57" s="119" t="s">
        <v>614</v>
      </c>
      <c r="G57" s="45" t="s">
        <v>614</v>
      </c>
      <c r="H57" s="45" t="s">
        <v>614</v>
      </c>
      <c r="I57" s="45" t="s">
        <v>614</v>
      </c>
      <c r="J57" s="6"/>
      <c r="K57" s="6"/>
      <c r="L57" s="6"/>
      <c r="M57" s="6"/>
      <c r="N57" s="35"/>
      <c r="O57" s="33"/>
      <c r="P57" s="33"/>
      <c r="Q57" s="75"/>
    </row>
    <row r="58" spans="1:17" ht="78.75" outlineLevel="1">
      <c r="A58" s="77" t="s">
        <v>56</v>
      </c>
      <c r="B58" s="6" t="s">
        <v>316</v>
      </c>
      <c r="C58" s="5" t="s">
        <v>317</v>
      </c>
      <c r="D58" s="29" t="s">
        <v>318</v>
      </c>
      <c r="E58" s="23" t="s">
        <v>319</v>
      </c>
      <c r="F58" s="45" t="s">
        <v>616</v>
      </c>
      <c r="G58" s="6"/>
      <c r="H58" s="6"/>
      <c r="I58" s="6"/>
      <c r="J58" s="6"/>
      <c r="L58" s="6"/>
      <c r="M58" s="6"/>
      <c r="N58" s="22"/>
      <c r="O58" s="33"/>
      <c r="P58" s="6"/>
      <c r="Q58" s="75"/>
    </row>
    <row r="59" spans="1:17" s="3" customFormat="1" ht="45">
      <c r="A59" s="77" t="s">
        <v>56</v>
      </c>
      <c r="B59" s="6" t="s">
        <v>324</v>
      </c>
      <c r="C59" s="5" t="s">
        <v>325</v>
      </c>
      <c r="D59" s="29" t="s">
        <v>326</v>
      </c>
      <c r="E59" s="23" t="s">
        <v>103</v>
      </c>
      <c r="F59" s="45" t="s">
        <v>620</v>
      </c>
      <c r="G59" s="45" t="s">
        <v>620</v>
      </c>
      <c r="H59" s="45" t="s">
        <v>620</v>
      </c>
      <c r="I59" s="45" t="s">
        <v>620</v>
      </c>
      <c r="J59" s="6"/>
      <c r="K59" s="6"/>
      <c r="L59" s="6"/>
      <c r="M59" s="6"/>
      <c r="N59" s="22"/>
      <c r="O59" s="33"/>
      <c r="P59" s="6"/>
      <c r="Q59" s="75"/>
    </row>
    <row r="60" spans="1:17" ht="67.5" outlineLevel="1">
      <c r="A60" s="77" t="s">
        <v>56</v>
      </c>
      <c r="B60" s="6" t="s">
        <v>331</v>
      </c>
      <c r="C60" s="5" t="s">
        <v>332</v>
      </c>
      <c r="D60" s="29" t="s">
        <v>627</v>
      </c>
      <c r="E60" s="23" t="s">
        <v>290</v>
      </c>
      <c r="F60" s="25"/>
      <c r="G60" s="45" t="s">
        <v>39</v>
      </c>
      <c r="H60" s="45" t="s">
        <v>39</v>
      </c>
      <c r="I60" s="45" t="s">
        <v>39</v>
      </c>
      <c r="J60" s="6"/>
      <c r="K60" s="6"/>
      <c r="L60" s="6"/>
      <c r="M60" s="6"/>
      <c r="N60" s="22"/>
      <c r="O60" s="33"/>
      <c r="P60" s="6"/>
      <c r="Q60" s="75" t="s">
        <v>740</v>
      </c>
    </row>
    <row r="61" spans="1:17" ht="45" outlineLevel="1">
      <c r="A61" s="77" t="s">
        <v>56</v>
      </c>
      <c r="B61" s="6" t="s">
        <v>741</v>
      </c>
      <c r="C61" s="5" t="s">
        <v>742</v>
      </c>
      <c r="D61" s="29" t="s">
        <v>743</v>
      </c>
      <c r="E61" s="23" t="s">
        <v>744</v>
      </c>
      <c r="F61" s="45" t="s">
        <v>39</v>
      </c>
      <c r="G61" s="45" t="s">
        <v>39</v>
      </c>
      <c r="H61" s="45" t="s">
        <v>39</v>
      </c>
      <c r="I61" s="45" t="s">
        <v>39</v>
      </c>
      <c r="J61" s="6"/>
      <c r="K61" s="6"/>
      <c r="L61" s="33"/>
      <c r="M61" s="6"/>
      <c r="N61" s="22"/>
      <c r="O61" s="33"/>
      <c r="P61" s="6"/>
      <c r="Q61" s="75" t="s">
        <v>745</v>
      </c>
    </row>
    <row r="62" spans="1:17" outlineLevel="1">
      <c r="A62" s="113"/>
      <c r="B62" s="4">
        <v>12</v>
      </c>
      <c r="C62" s="111" t="s">
        <v>339</v>
      </c>
      <c r="D62" s="112"/>
      <c r="E62" s="112"/>
      <c r="F62" s="4"/>
      <c r="G62" s="4"/>
      <c r="H62" s="4"/>
      <c r="I62" s="4"/>
      <c r="J62" s="4"/>
      <c r="K62" s="4"/>
      <c r="L62" s="4"/>
      <c r="M62" s="4"/>
      <c r="N62" s="109" t="str">
        <f>IFERROR(AVERAGE(N63:N66),"")</f>
        <v/>
      </c>
      <c r="O62" s="110"/>
      <c r="P62" s="4"/>
      <c r="Q62" s="75"/>
    </row>
    <row r="63" spans="1:17" ht="56.25" outlineLevel="1">
      <c r="A63" s="77" t="s">
        <v>82</v>
      </c>
      <c r="B63" s="6" t="s">
        <v>340</v>
      </c>
      <c r="C63" s="5" t="s">
        <v>341</v>
      </c>
      <c r="D63" s="23" t="s">
        <v>342</v>
      </c>
      <c r="E63" s="23" t="s">
        <v>343</v>
      </c>
      <c r="F63" s="25"/>
      <c r="G63" s="25"/>
      <c r="H63" s="45" t="s">
        <v>634</v>
      </c>
      <c r="I63" s="25"/>
      <c r="J63" s="6"/>
      <c r="K63" s="6"/>
      <c r="L63" s="6"/>
      <c r="M63" s="6"/>
      <c r="N63" s="22"/>
      <c r="O63" s="33"/>
      <c r="P63" s="6"/>
      <c r="Q63" s="75"/>
    </row>
    <row r="64" spans="1:17" s="3" customFormat="1" ht="45">
      <c r="A64" s="77" t="s">
        <v>82</v>
      </c>
      <c r="B64" s="6" t="s">
        <v>348</v>
      </c>
      <c r="C64" s="5" t="s">
        <v>360</v>
      </c>
      <c r="D64" s="23" t="s">
        <v>361</v>
      </c>
      <c r="E64" s="23" t="s">
        <v>351</v>
      </c>
      <c r="F64" s="45" t="s">
        <v>637</v>
      </c>
      <c r="G64" s="45" t="s">
        <v>638</v>
      </c>
      <c r="H64" s="45" t="s">
        <v>639</v>
      </c>
      <c r="I64" s="45" t="s">
        <v>640</v>
      </c>
      <c r="J64" s="6"/>
      <c r="K64" s="6"/>
      <c r="L64" s="6"/>
      <c r="M64" s="6"/>
      <c r="N64" s="6"/>
      <c r="O64" s="33"/>
      <c r="P64" s="6"/>
      <c r="Q64" s="75"/>
    </row>
    <row r="65" spans="1:17" ht="78.75" outlineLevel="1">
      <c r="A65" s="77" t="s">
        <v>35</v>
      </c>
      <c r="B65" s="6" t="s">
        <v>354</v>
      </c>
      <c r="C65" s="5" t="s">
        <v>372</v>
      </c>
      <c r="D65" s="23" t="s">
        <v>373</v>
      </c>
      <c r="E65" s="23" t="s">
        <v>374</v>
      </c>
      <c r="F65" s="45" t="s">
        <v>641</v>
      </c>
      <c r="G65" s="45" t="s">
        <v>642</v>
      </c>
      <c r="H65" s="45" t="s">
        <v>642</v>
      </c>
      <c r="I65" s="45" t="s">
        <v>642</v>
      </c>
      <c r="J65" s="6"/>
      <c r="K65" s="6"/>
      <c r="L65" s="6"/>
      <c r="M65" s="6"/>
      <c r="N65" s="22"/>
      <c r="O65" s="33"/>
      <c r="P65" s="6"/>
      <c r="Q65" s="75"/>
    </row>
    <row r="66" spans="1:17" ht="202.5" outlineLevel="1">
      <c r="A66" s="77" t="s">
        <v>82</v>
      </c>
      <c r="B66" s="6" t="s">
        <v>359</v>
      </c>
      <c r="C66" s="5" t="s">
        <v>746</v>
      </c>
      <c r="D66" s="23" t="s">
        <v>378</v>
      </c>
      <c r="E66" s="23" t="s">
        <v>379</v>
      </c>
      <c r="F66" s="119" t="s">
        <v>747</v>
      </c>
      <c r="G66" s="6"/>
      <c r="H66" s="45" t="s">
        <v>644</v>
      </c>
      <c r="I66" s="6"/>
      <c r="J66" s="6"/>
      <c r="K66" s="6"/>
      <c r="L66" s="6"/>
      <c r="M66" s="6"/>
      <c r="N66" s="22"/>
      <c r="O66" s="33"/>
      <c r="P66" s="6"/>
      <c r="Q66" s="75"/>
    </row>
    <row r="67" spans="1:17" outlineLevel="1">
      <c r="A67" s="78"/>
      <c r="B67" s="6" t="s">
        <v>364</v>
      </c>
      <c r="C67" s="26" t="s">
        <v>645</v>
      </c>
      <c r="D67" s="30">
        <v>1</v>
      </c>
      <c r="E67" s="27"/>
      <c r="F67" s="25"/>
      <c r="G67" s="25"/>
      <c r="H67" s="25"/>
      <c r="I67" s="25"/>
      <c r="J67" s="25"/>
      <c r="K67" s="25"/>
      <c r="L67" s="25"/>
      <c r="M67" s="25"/>
      <c r="N67" s="42" t="str">
        <f>IFERROR(AVERAGE(N68:N75),"")</f>
        <v/>
      </c>
      <c r="O67" s="38"/>
      <c r="P67" s="25"/>
      <c r="Q67" s="75"/>
    </row>
    <row r="68" spans="1:17" ht="56.25" outlineLevel="1">
      <c r="A68" s="77" t="s">
        <v>56</v>
      </c>
      <c r="B68" s="6" t="s">
        <v>389</v>
      </c>
      <c r="C68" s="5" t="s">
        <v>390</v>
      </c>
      <c r="D68" s="29" t="s">
        <v>391</v>
      </c>
      <c r="E68" s="23" t="s">
        <v>290</v>
      </c>
      <c r="F68" s="6"/>
      <c r="G68" s="6"/>
      <c r="H68" s="45" t="s">
        <v>647</v>
      </c>
      <c r="I68" s="6"/>
      <c r="J68" s="6"/>
      <c r="K68" s="6"/>
      <c r="L68" s="6"/>
      <c r="M68" s="6"/>
      <c r="N68" s="22"/>
      <c r="O68" s="6"/>
      <c r="P68" s="6"/>
      <c r="Q68" s="75"/>
    </row>
    <row r="69" spans="1:17" ht="56.25" outlineLevel="1">
      <c r="A69" s="77" t="s">
        <v>56</v>
      </c>
      <c r="B69" s="6" t="s">
        <v>393</v>
      </c>
      <c r="C69" s="5" t="s">
        <v>394</v>
      </c>
      <c r="D69" s="29" t="s">
        <v>391</v>
      </c>
      <c r="E69" s="23" t="s">
        <v>290</v>
      </c>
      <c r="F69" s="6"/>
      <c r="G69" s="6"/>
      <c r="H69" s="45" t="s">
        <v>647</v>
      </c>
      <c r="I69" s="6"/>
      <c r="J69" s="6"/>
      <c r="K69" s="6"/>
      <c r="L69" s="6"/>
      <c r="M69" s="6"/>
      <c r="N69" s="22"/>
      <c r="O69" s="6"/>
      <c r="P69" s="6"/>
      <c r="Q69" s="81"/>
    </row>
    <row r="70" spans="1:17" ht="56.25" outlineLevel="1">
      <c r="A70" s="77" t="s">
        <v>56</v>
      </c>
      <c r="B70" s="6" t="s">
        <v>395</v>
      </c>
      <c r="C70" s="5" t="s">
        <v>396</v>
      </c>
      <c r="D70" s="29" t="s">
        <v>391</v>
      </c>
      <c r="E70" s="23" t="s">
        <v>290</v>
      </c>
      <c r="F70" s="6"/>
      <c r="G70" s="6"/>
      <c r="H70" s="45" t="s">
        <v>647</v>
      </c>
      <c r="I70" s="6"/>
      <c r="J70" s="6"/>
      <c r="K70" s="6"/>
      <c r="L70" s="6"/>
      <c r="M70" s="6"/>
      <c r="N70" s="22"/>
      <c r="O70" s="6"/>
      <c r="P70" s="6"/>
      <c r="Q70" s="81"/>
    </row>
    <row r="71" spans="1:17" s="3" customFormat="1" ht="56.25" outlineLevel="1">
      <c r="A71" s="77" t="s">
        <v>56</v>
      </c>
      <c r="B71" s="6" t="s">
        <v>397</v>
      </c>
      <c r="C71" s="5" t="s">
        <v>398</v>
      </c>
      <c r="D71" s="29" t="s">
        <v>391</v>
      </c>
      <c r="E71" s="23" t="s">
        <v>290</v>
      </c>
      <c r="F71" s="6"/>
      <c r="G71" s="6"/>
      <c r="H71" s="45" t="s">
        <v>647</v>
      </c>
      <c r="I71" s="6"/>
      <c r="J71" s="6"/>
      <c r="K71" s="6"/>
      <c r="L71" s="6"/>
      <c r="M71" s="6"/>
      <c r="N71" s="22"/>
      <c r="O71" s="6"/>
      <c r="P71" s="6"/>
      <c r="Q71" s="81"/>
    </row>
    <row r="72" spans="1:17" s="3" customFormat="1" ht="56.25" outlineLevel="1">
      <c r="A72" s="77" t="s">
        <v>56</v>
      </c>
      <c r="B72" s="6" t="s">
        <v>399</v>
      </c>
      <c r="C72" s="5" t="s">
        <v>400</v>
      </c>
      <c r="D72" s="29" t="s">
        <v>391</v>
      </c>
      <c r="E72" s="23" t="s">
        <v>290</v>
      </c>
      <c r="F72" s="6"/>
      <c r="G72" s="6"/>
      <c r="H72" s="45" t="s">
        <v>647</v>
      </c>
      <c r="I72" s="6"/>
      <c r="J72" s="6"/>
      <c r="K72" s="6"/>
      <c r="L72" s="6"/>
      <c r="M72" s="6"/>
      <c r="N72" s="22"/>
      <c r="O72" s="6"/>
      <c r="P72" s="6"/>
      <c r="Q72" s="81"/>
    </row>
    <row r="73" spans="1:17" s="3" customFormat="1" ht="56.25">
      <c r="A73" s="77" t="s">
        <v>56</v>
      </c>
      <c r="B73" s="6" t="s">
        <v>401</v>
      </c>
      <c r="C73" s="5" t="s">
        <v>402</v>
      </c>
      <c r="D73" s="29" t="s">
        <v>391</v>
      </c>
      <c r="E73" s="23" t="s">
        <v>290</v>
      </c>
      <c r="F73" s="6"/>
      <c r="G73" s="6"/>
      <c r="H73" s="45" t="s">
        <v>647</v>
      </c>
      <c r="I73" s="6"/>
      <c r="J73" s="6"/>
      <c r="K73" s="6"/>
      <c r="L73" s="6"/>
      <c r="M73" s="6"/>
      <c r="N73" s="22"/>
      <c r="O73" s="6"/>
      <c r="P73" s="6"/>
      <c r="Q73" s="81"/>
    </row>
    <row r="74" spans="1:17" ht="56.25" outlineLevel="1">
      <c r="A74" s="77" t="s">
        <v>56</v>
      </c>
      <c r="B74" s="6" t="s">
        <v>403</v>
      </c>
      <c r="C74" s="5" t="s">
        <v>411</v>
      </c>
      <c r="D74" s="23" t="s">
        <v>412</v>
      </c>
      <c r="E74" s="23" t="s">
        <v>38</v>
      </c>
      <c r="F74" s="6"/>
      <c r="G74" s="6"/>
      <c r="H74" s="45" t="s">
        <v>647</v>
      </c>
      <c r="I74" s="6"/>
      <c r="J74" s="4"/>
      <c r="K74" s="6"/>
      <c r="L74" s="6"/>
      <c r="M74" s="6"/>
      <c r="N74" s="22"/>
      <c r="O74" s="6"/>
      <c r="P74" s="33"/>
      <c r="Q74" s="85"/>
    </row>
    <row r="75" spans="1:17" ht="45" outlineLevel="1">
      <c r="A75" s="77" t="s">
        <v>56</v>
      </c>
      <c r="B75" s="6" t="s">
        <v>405</v>
      </c>
      <c r="C75" s="5" t="s">
        <v>416</v>
      </c>
      <c r="D75" s="23" t="s">
        <v>417</v>
      </c>
      <c r="E75" s="23" t="s">
        <v>38</v>
      </c>
      <c r="F75" s="6"/>
      <c r="G75" s="6"/>
      <c r="H75" s="45" t="s">
        <v>647</v>
      </c>
      <c r="I75" s="6"/>
      <c r="J75" s="4"/>
      <c r="K75" s="6"/>
      <c r="L75" s="6"/>
      <c r="M75" s="6"/>
      <c r="N75" s="22"/>
      <c r="O75" s="6"/>
      <c r="P75" s="6"/>
      <c r="Q75" s="85"/>
    </row>
    <row r="76" spans="1:17" ht="33.75" outlineLevel="1">
      <c r="A76" s="78"/>
      <c r="B76" s="4">
        <v>14</v>
      </c>
      <c r="C76" s="111" t="s">
        <v>420</v>
      </c>
      <c r="D76" s="118">
        <v>1</v>
      </c>
      <c r="E76" s="23" t="s">
        <v>421</v>
      </c>
      <c r="F76" s="4"/>
      <c r="G76" s="4"/>
      <c r="H76" s="4"/>
      <c r="I76" s="4"/>
      <c r="J76" s="4"/>
      <c r="K76" s="4"/>
      <c r="L76" s="4"/>
      <c r="M76" s="4"/>
      <c r="N76" s="109" t="str">
        <f>IFERROR(AVERAGE(N77:N82),"")</f>
        <v/>
      </c>
      <c r="O76" s="110"/>
      <c r="P76" s="4"/>
      <c r="Q76" s="85"/>
    </row>
    <row r="77" spans="1:17" ht="33.75" outlineLevel="1">
      <c r="A77" s="77" t="s">
        <v>56</v>
      </c>
      <c r="B77" s="6" t="s">
        <v>422</v>
      </c>
      <c r="C77" s="5" t="s">
        <v>423</v>
      </c>
      <c r="D77" s="29">
        <v>1</v>
      </c>
      <c r="E77" s="23" t="s">
        <v>421</v>
      </c>
      <c r="F77" s="6"/>
      <c r="G77" s="6"/>
      <c r="H77" s="45" t="s">
        <v>648</v>
      </c>
      <c r="I77" s="6"/>
      <c r="J77" s="6"/>
      <c r="K77" s="6"/>
      <c r="L77" s="6"/>
      <c r="M77" s="6"/>
      <c r="N77" s="22"/>
      <c r="O77" s="6"/>
      <c r="P77" s="6"/>
      <c r="Q77" s="81"/>
    </row>
    <row r="78" spans="1:17" ht="33.75" outlineLevel="1">
      <c r="A78" s="77" t="s">
        <v>56</v>
      </c>
      <c r="B78" s="6" t="s">
        <v>425</v>
      </c>
      <c r="C78" s="5" t="s">
        <v>426</v>
      </c>
      <c r="D78" s="29">
        <v>1</v>
      </c>
      <c r="E78" s="23" t="s">
        <v>421</v>
      </c>
      <c r="F78" s="6"/>
      <c r="G78" s="6"/>
      <c r="H78" s="45" t="s">
        <v>648</v>
      </c>
      <c r="I78" s="6"/>
      <c r="J78" s="6"/>
      <c r="K78" s="6"/>
      <c r="L78" s="6"/>
      <c r="M78" s="6"/>
      <c r="N78" s="22"/>
      <c r="O78" s="6"/>
      <c r="P78" s="6"/>
      <c r="Q78" s="81"/>
    </row>
    <row r="79" spans="1:17" ht="33.75" outlineLevel="1">
      <c r="A79" s="77" t="s">
        <v>56</v>
      </c>
      <c r="B79" s="6" t="s">
        <v>428</v>
      </c>
      <c r="C79" s="5" t="s">
        <v>429</v>
      </c>
      <c r="D79" s="29">
        <v>1</v>
      </c>
      <c r="E79" s="23" t="s">
        <v>421</v>
      </c>
      <c r="F79" s="6"/>
      <c r="G79" s="6"/>
      <c r="H79" s="45" t="s">
        <v>648</v>
      </c>
      <c r="I79" s="6"/>
      <c r="J79" s="6"/>
      <c r="K79" s="6"/>
      <c r="L79" s="6"/>
      <c r="M79" s="6"/>
      <c r="N79" s="22"/>
      <c r="O79" s="6"/>
      <c r="P79" s="6"/>
      <c r="Q79" s="81"/>
    </row>
    <row r="80" spans="1:17" s="3" customFormat="1" ht="33.75">
      <c r="A80" s="77" t="s">
        <v>56</v>
      </c>
      <c r="B80" s="6" t="s">
        <v>431</v>
      </c>
      <c r="C80" s="5" t="s">
        <v>432</v>
      </c>
      <c r="D80" s="29">
        <v>1</v>
      </c>
      <c r="E80" s="23" t="s">
        <v>421</v>
      </c>
      <c r="F80" s="6"/>
      <c r="G80" s="6"/>
      <c r="H80" s="45" t="s">
        <v>648</v>
      </c>
      <c r="I80" s="6"/>
      <c r="J80" s="6"/>
      <c r="K80" s="6"/>
      <c r="L80" s="6"/>
      <c r="M80" s="6"/>
      <c r="N80" s="22"/>
      <c r="O80" s="6"/>
      <c r="P80" s="6"/>
      <c r="Q80" s="81"/>
    </row>
    <row r="81" spans="1:17" ht="33.75" outlineLevel="1">
      <c r="A81" s="77" t="s">
        <v>56</v>
      </c>
      <c r="B81" s="6" t="s">
        <v>434</v>
      </c>
      <c r="C81" s="5" t="s">
        <v>435</v>
      </c>
      <c r="D81" s="29">
        <v>1</v>
      </c>
      <c r="E81" s="23" t="s">
        <v>421</v>
      </c>
      <c r="F81" s="6"/>
      <c r="G81" s="6"/>
      <c r="H81" s="45" t="s">
        <v>648</v>
      </c>
      <c r="I81" s="6"/>
      <c r="J81" s="6"/>
      <c r="K81" s="6"/>
      <c r="L81" s="6"/>
      <c r="M81" s="6"/>
      <c r="N81" s="22"/>
      <c r="O81" s="6"/>
      <c r="P81" s="6"/>
      <c r="Q81" s="81"/>
    </row>
    <row r="82" spans="1:17" ht="33.75" outlineLevel="1">
      <c r="A82" s="77" t="s">
        <v>56</v>
      </c>
      <c r="B82" s="6" t="s">
        <v>437</v>
      </c>
      <c r="C82" s="5" t="s">
        <v>438</v>
      </c>
      <c r="D82" s="29">
        <v>1</v>
      </c>
      <c r="E82" s="23" t="s">
        <v>421</v>
      </c>
      <c r="F82" s="6"/>
      <c r="G82" s="6"/>
      <c r="H82" s="45" t="s">
        <v>648</v>
      </c>
      <c r="I82" s="6"/>
      <c r="J82" s="6"/>
      <c r="K82" s="6"/>
      <c r="L82" s="6"/>
      <c r="M82" s="6"/>
      <c r="N82" s="22"/>
      <c r="O82" s="6"/>
      <c r="P82" s="6"/>
      <c r="Q82" s="81"/>
    </row>
    <row r="83" spans="1:17" ht="56.25" outlineLevel="1">
      <c r="A83" s="78"/>
      <c r="B83" s="25">
        <v>15</v>
      </c>
      <c r="C83" s="26" t="s">
        <v>440</v>
      </c>
      <c r="D83" s="27"/>
      <c r="E83" s="28" t="s">
        <v>290</v>
      </c>
      <c r="F83" s="25"/>
      <c r="G83" s="25"/>
      <c r="H83" s="25"/>
      <c r="I83" s="25"/>
      <c r="J83" s="25"/>
      <c r="K83" s="25"/>
      <c r="L83" s="25"/>
      <c r="M83" s="25"/>
      <c r="N83" s="42" t="str">
        <f>IFERROR(AVERAGE(N85:N86),"")</f>
        <v/>
      </c>
      <c r="O83" s="38"/>
      <c r="P83" s="25"/>
      <c r="Q83" s="79"/>
    </row>
    <row r="84" spans="1:17" s="3" customFormat="1" ht="45">
      <c r="A84" s="77" t="s">
        <v>56</v>
      </c>
      <c r="B84" s="6" t="s">
        <v>441</v>
      </c>
      <c r="C84" s="5" t="s">
        <v>275</v>
      </c>
      <c r="D84" s="29" t="s">
        <v>276</v>
      </c>
      <c r="E84" s="23" t="s">
        <v>253</v>
      </c>
      <c r="F84" s="45" t="s">
        <v>649</v>
      </c>
      <c r="G84" s="45" t="s">
        <v>650</v>
      </c>
      <c r="H84" s="45" t="s">
        <v>651</v>
      </c>
      <c r="I84" s="45" t="s">
        <v>652</v>
      </c>
      <c r="J84" s="6"/>
      <c r="K84" s="6"/>
      <c r="L84" s="6"/>
      <c r="M84" s="6"/>
      <c r="N84" s="22"/>
      <c r="O84" s="33"/>
      <c r="P84" s="6"/>
      <c r="Q84" s="81"/>
    </row>
    <row r="85" spans="1:17" ht="56.25" outlineLevel="1">
      <c r="A85" s="77" t="s">
        <v>56</v>
      </c>
      <c r="B85" s="6" t="s">
        <v>445</v>
      </c>
      <c r="C85" s="5" t="s">
        <v>442</v>
      </c>
      <c r="D85" s="29" t="s">
        <v>443</v>
      </c>
      <c r="E85" s="23" t="s">
        <v>290</v>
      </c>
      <c r="F85" s="6"/>
      <c r="G85" s="6"/>
      <c r="H85" s="45" t="s">
        <v>655</v>
      </c>
      <c r="I85" s="6"/>
      <c r="J85" s="6"/>
      <c r="K85" s="6"/>
      <c r="L85" s="6"/>
      <c r="M85" s="6"/>
      <c r="N85" s="22"/>
      <c r="O85" s="6"/>
      <c r="P85" s="6"/>
      <c r="Q85" s="81"/>
    </row>
    <row r="86" spans="1:17" ht="56.25" outlineLevel="1">
      <c r="A86" s="77" t="s">
        <v>56</v>
      </c>
      <c r="B86" s="6" t="s">
        <v>656</v>
      </c>
      <c r="C86" s="5" t="s">
        <v>446</v>
      </c>
      <c r="D86" s="29" t="s">
        <v>447</v>
      </c>
      <c r="E86" s="23" t="s">
        <v>290</v>
      </c>
      <c r="F86" s="6"/>
      <c r="G86" s="6"/>
      <c r="H86" s="45" t="s">
        <v>657</v>
      </c>
      <c r="I86" s="6"/>
      <c r="J86" s="6"/>
      <c r="K86" s="6"/>
      <c r="L86" s="6"/>
      <c r="M86" s="6"/>
      <c r="N86" s="22"/>
      <c r="O86" s="6"/>
      <c r="P86" s="6"/>
      <c r="Q86" s="81"/>
    </row>
    <row r="87" spans="1:17" ht="22.5" outlineLevel="1">
      <c r="A87" s="78"/>
      <c r="B87" s="25">
        <v>16</v>
      </c>
      <c r="C87" s="26" t="s">
        <v>450</v>
      </c>
      <c r="D87" s="27"/>
      <c r="E87" s="28" t="s">
        <v>38</v>
      </c>
      <c r="F87" s="25"/>
      <c r="G87" s="25"/>
      <c r="H87" s="25"/>
      <c r="I87" s="25"/>
      <c r="J87" s="25"/>
      <c r="K87" s="25"/>
      <c r="L87" s="25"/>
      <c r="M87" s="25"/>
      <c r="N87" s="42" t="str">
        <f>IFERROR(AVERAGE(N88:N92),"")</f>
        <v/>
      </c>
      <c r="O87" s="38"/>
      <c r="P87" s="25"/>
      <c r="Q87" s="79"/>
    </row>
    <row r="88" spans="1:17" ht="30" outlineLevel="1">
      <c r="A88" s="77" t="s">
        <v>82</v>
      </c>
      <c r="B88" s="6" t="s">
        <v>451</v>
      </c>
      <c r="C88" s="5" t="s">
        <v>452</v>
      </c>
      <c r="D88" s="29" t="s">
        <v>453</v>
      </c>
      <c r="E88" s="23" t="s">
        <v>38</v>
      </c>
      <c r="F88" s="6"/>
      <c r="G88" s="6"/>
      <c r="H88" s="6"/>
      <c r="I88" s="45" t="s">
        <v>658</v>
      </c>
      <c r="J88" s="6"/>
      <c r="K88" s="6"/>
      <c r="L88" s="6"/>
      <c r="M88" s="6"/>
      <c r="N88" s="22"/>
      <c r="O88" s="6"/>
      <c r="P88" s="6"/>
      <c r="Q88" s="85"/>
    </row>
    <row r="89" spans="1:17" ht="22.5" outlineLevel="1">
      <c r="A89" s="77" t="s">
        <v>82</v>
      </c>
      <c r="B89" s="6" t="s">
        <v>455</v>
      </c>
      <c r="C89" s="5" t="s">
        <v>456</v>
      </c>
      <c r="D89" s="29" t="s">
        <v>457</v>
      </c>
      <c r="E89" s="23" t="s">
        <v>38</v>
      </c>
      <c r="F89" s="6"/>
      <c r="G89" s="6"/>
      <c r="H89" s="6"/>
      <c r="I89" s="45" t="s">
        <v>658</v>
      </c>
      <c r="J89" s="6"/>
      <c r="K89" s="6"/>
      <c r="L89" s="6"/>
      <c r="M89" s="6"/>
      <c r="N89" s="22"/>
      <c r="O89" s="6"/>
      <c r="P89" s="6"/>
      <c r="Q89" s="81"/>
    </row>
    <row r="90" spans="1:17" s="3" customFormat="1" ht="56.25">
      <c r="A90" s="77" t="s">
        <v>82</v>
      </c>
      <c r="B90" s="6" t="s">
        <v>460</v>
      </c>
      <c r="C90" s="5" t="s">
        <v>461</v>
      </c>
      <c r="D90" s="29" t="s">
        <v>462</v>
      </c>
      <c r="E90" s="23" t="s">
        <v>38</v>
      </c>
      <c r="F90" s="6"/>
      <c r="G90" s="6"/>
      <c r="H90" s="6"/>
      <c r="I90" s="45" t="s">
        <v>658</v>
      </c>
      <c r="J90" s="6"/>
      <c r="K90" s="6"/>
      <c r="L90" s="6"/>
      <c r="M90" s="6"/>
      <c r="N90" s="22"/>
      <c r="O90" s="6"/>
      <c r="P90" s="6"/>
      <c r="Q90" s="81"/>
    </row>
    <row r="91" spans="1:17" s="3" customFormat="1" ht="45">
      <c r="A91" s="77" t="s">
        <v>82</v>
      </c>
      <c r="B91" s="6" t="s">
        <v>464</v>
      </c>
      <c r="C91" s="5" t="s">
        <v>465</v>
      </c>
      <c r="D91" s="29" t="s">
        <v>466</v>
      </c>
      <c r="E91" s="23" t="s">
        <v>38</v>
      </c>
      <c r="F91" s="6"/>
      <c r="G91" s="6"/>
      <c r="H91" s="6"/>
      <c r="I91" s="45" t="s">
        <v>658</v>
      </c>
      <c r="J91" s="6"/>
      <c r="K91" s="6"/>
      <c r="L91" s="6"/>
      <c r="M91" s="6"/>
      <c r="N91" s="22"/>
      <c r="O91" s="6"/>
      <c r="P91" s="6"/>
      <c r="Q91" s="81"/>
    </row>
    <row r="92" spans="1:17" ht="78.75" outlineLevel="1">
      <c r="A92" s="77" t="s">
        <v>82</v>
      </c>
      <c r="B92" s="6" t="s">
        <v>468</v>
      </c>
      <c r="C92" s="5" t="s">
        <v>469</v>
      </c>
      <c r="D92" s="29" t="s">
        <v>470</v>
      </c>
      <c r="E92" s="23" t="s">
        <v>38</v>
      </c>
      <c r="F92" s="6"/>
      <c r="G92" s="6"/>
      <c r="H92" s="6"/>
      <c r="I92" s="45" t="s">
        <v>658</v>
      </c>
      <c r="J92" s="6"/>
      <c r="K92" s="6"/>
      <c r="L92" s="6"/>
      <c r="M92" s="6"/>
      <c r="N92" s="22"/>
      <c r="O92" s="33"/>
      <c r="P92" s="6"/>
      <c r="Q92" s="81"/>
    </row>
    <row r="93" spans="1:17" ht="22.5" outlineLevel="1">
      <c r="A93" s="78"/>
      <c r="B93" s="25">
        <v>17</v>
      </c>
      <c r="C93" s="26" t="s">
        <v>475</v>
      </c>
      <c r="D93" s="30">
        <v>1</v>
      </c>
      <c r="E93" s="28" t="s">
        <v>476</v>
      </c>
      <c r="F93" s="6"/>
      <c r="G93" s="6"/>
      <c r="H93" s="6"/>
      <c r="I93" s="45" t="s">
        <v>660</v>
      </c>
      <c r="J93" s="6"/>
      <c r="K93" s="6"/>
      <c r="L93" s="6"/>
      <c r="M93" s="6"/>
      <c r="N93" s="22"/>
      <c r="O93" s="33"/>
      <c r="P93" s="6"/>
      <c r="Q93" s="81"/>
    </row>
    <row r="94" spans="1:17" ht="55.5" customHeight="1">
      <c r="A94" s="113"/>
      <c r="B94" s="4">
        <v>18</v>
      </c>
      <c r="C94" s="111" t="s">
        <v>480</v>
      </c>
      <c r="D94" s="118">
        <v>1</v>
      </c>
      <c r="E94" s="23" t="s">
        <v>38</v>
      </c>
      <c r="F94" s="4"/>
      <c r="G94" s="4"/>
      <c r="H94" s="4"/>
      <c r="I94" s="4"/>
      <c r="J94" s="6"/>
      <c r="K94" s="6"/>
      <c r="L94" s="6"/>
      <c r="M94" s="6"/>
      <c r="N94" s="22"/>
      <c r="O94" s="33"/>
      <c r="P94" s="6"/>
      <c r="Q94" s="85"/>
    </row>
    <row r="95" spans="1:17" ht="112.5" collapsed="1">
      <c r="A95" s="77" t="s">
        <v>56</v>
      </c>
      <c r="B95" s="6" t="s">
        <v>481</v>
      </c>
      <c r="C95" s="5" t="s">
        <v>482</v>
      </c>
      <c r="D95" s="29" t="s">
        <v>661</v>
      </c>
      <c r="E95" s="23" t="s">
        <v>38</v>
      </c>
      <c r="F95" s="119" t="s">
        <v>748</v>
      </c>
      <c r="G95" s="45" t="s">
        <v>749</v>
      </c>
      <c r="H95" s="45" t="s">
        <v>750</v>
      </c>
      <c r="I95" s="6"/>
      <c r="J95" s="6"/>
      <c r="K95" s="6"/>
      <c r="L95" s="6"/>
      <c r="M95" s="6"/>
      <c r="N95" s="22"/>
      <c r="O95" s="33"/>
      <c r="P95" s="6"/>
      <c r="Q95" s="81"/>
    </row>
    <row r="96" spans="1:17" ht="33.75">
      <c r="A96" s="86" t="s">
        <v>56</v>
      </c>
      <c r="B96" s="87" t="s">
        <v>486</v>
      </c>
      <c r="C96" s="15" t="s">
        <v>487</v>
      </c>
      <c r="D96" s="88" t="s">
        <v>218</v>
      </c>
      <c r="E96" s="89" t="s">
        <v>38</v>
      </c>
      <c r="F96" s="90" t="s">
        <v>577</v>
      </c>
      <c r="G96" s="90" t="s">
        <v>578</v>
      </c>
      <c r="H96" s="90" t="s">
        <v>579</v>
      </c>
      <c r="I96" s="90" t="s">
        <v>580</v>
      </c>
      <c r="J96" s="87"/>
      <c r="K96" s="87"/>
      <c r="L96" s="87"/>
      <c r="M96" s="87"/>
      <c r="N96" s="91"/>
      <c r="O96" s="92"/>
      <c r="P96" s="87"/>
      <c r="Q96" s="93"/>
    </row>
    <row r="97" spans="2:17">
      <c r="B97" s="12"/>
      <c r="E97" s="137"/>
      <c r="F97" s="137"/>
      <c r="G97" s="137"/>
    </row>
    <row r="98" spans="2:17" ht="30">
      <c r="C98" s="72" t="s">
        <v>490</v>
      </c>
      <c r="E98" s="72" t="s">
        <v>751</v>
      </c>
      <c r="G98" s="72" t="s">
        <v>492</v>
      </c>
      <c r="I98" s="72" t="s">
        <v>493</v>
      </c>
      <c r="J98" s="1"/>
      <c r="K98" s="1"/>
      <c r="O98" s="1"/>
      <c r="P98" s="1"/>
      <c r="Q98" s="1"/>
    </row>
    <row r="99" spans="2:17" ht="30">
      <c r="C99" s="12" t="s">
        <v>23</v>
      </c>
      <c r="E99" s="70" t="s">
        <v>24</v>
      </c>
      <c r="F99" s="12"/>
      <c r="G99" s="70" t="s">
        <v>25</v>
      </c>
      <c r="I99" s="70" t="s">
        <v>26</v>
      </c>
      <c r="J99" s="1"/>
      <c r="K99" s="12"/>
      <c r="N99" s="12"/>
      <c r="O99" s="12"/>
      <c r="P99" s="12"/>
      <c r="Q99" s="12"/>
    </row>
    <row r="100" spans="2:17">
      <c r="J100" s="12"/>
    </row>
  </sheetData>
  <mergeCells count="7">
    <mergeCell ref="E97:G97"/>
    <mergeCell ref="B1:P1"/>
    <mergeCell ref="B2:P2"/>
    <mergeCell ref="B4:C4"/>
    <mergeCell ref="D4:E4"/>
    <mergeCell ref="F4:G4"/>
    <mergeCell ref="I4:Q4"/>
  </mergeCells>
  <printOptions horizontalCentered="1"/>
  <pageMargins left="0.39370078740157483" right="0.39370078740157483" top="0.59055118110236227" bottom="0.59055118110236227" header="0.19685039370078741" footer="0.19685039370078741"/>
  <pageSetup scale="56" fitToHeight="0" orientation="landscape" horizontalDpi="4294967294" verticalDpi="4294967294" r:id="rId1"/>
  <headerFooter>
    <oddFooter>&amp;LPágina &amp;P de &amp;N</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Parámetros!$A$2:$A$8</xm:f>
          </x14:formula1>
          <xm:sqref>A7:A96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5"/>
  <sheetViews>
    <sheetView zoomScale="175" zoomScaleNormal="175" workbookViewId="0">
      <pane xSplit="2" ySplit="1" topLeftCell="C2" activePane="bottomRight" state="frozen"/>
      <selection pane="bottomRight"/>
      <selection pane="bottomLeft" activeCell="A2" sqref="A2"/>
      <selection pane="topRight" activeCell="B1" sqref="B1"/>
    </sheetView>
  </sheetViews>
  <sheetFormatPr defaultColWidth="11.42578125" defaultRowHeight="15"/>
  <cols>
    <col min="1" max="1" width="3.140625" bestFit="1" customWidth="1"/>
    <col min="2" max="2" width="68.85546875" bestFit="1" customWidth="1"/>
    <col min="3" max="3" width="14.85546875" customWidth="1"/>
  </cols>
  <sheetData>
    <row r="1" spans="1:3">
      <c r="A1" s="56"/>
      <c r="B1" s="57" t="s">
        <v>752</v>
      </c>
      <c r="C1" s="57" t="s">
        <v>12</v>
      </c>
    </row>
    <row r="2" spans="1:3">
      <c r="A2" s="56">
        <v>1</v>
      </c>
      <c r="B2" s="56" t="s">
        <v>753</v>
      </c>
      <c r="C2" s="56" t="s">
        <v>754</v>
      </c>
    </row>
    <row r="3" spans="1:3">
      <c r="A3" s="56">
        <v>2</v>
      </c>
      <c r="B3" s="56" t="s">
        <v>755</v>
      </c>
      <c r="C3" s="56" t="s">
        <v>754</v>
      </c>
    </row>
    <row r="4" spans="1:3">
      <c r="A4" s="56">
        <v>3</v>
      </c>
      <c r="B4" s="56" t="s">
        <v>756</v>
      </c>
      <c r="C4" s="56" t="s">
        <v>754</v>
      </c>
    </row>
    <row r="5" spans="1:3">
      <c r="A5" s="56">
        <v>4</v>
      </c>
      <c r="B5" s="56" t="s">
        <v>757</v>
      </c>
      <c r="C5" s="56" t="s">
        <v>754</v>
      </c>
    </row>
    <row r="6" spans="1:3">
      <c r="A6" s="56">
        <v>5</v>
      </c>
      <c r="B6" s="56" t="s">
        <v>758</v>
      </c>
      <c r="C6" s="56" t="s">
        <v>754</v>
      </c>
    </row>
    <row r="7" spans="1:3">
      <c r="A7" s="56">
        <v>6</v>
      </c>
      <c r="B7" s="56" t="s">
        <v>759</v>
      </c>
      <c r="C7" s="56" t="s">
        <v>754</v>
      </c>
    </row>
    <row r="8" spans="1:3">
      <c r="A8" s="56">
        <v>7</v>
      </c>
      <c r="B8" s="56" t="s">
        <v>760</v>
      </c>
      <c r="C8" s="56" t="s">
        <v>754</v>
      </c>
    </row>
    <row r="9" spans="1:3">
      <c r="A9" s="56">
        <v>8</v>
      </c>
      <c r="B9" s="56" t="s">
        <v>761</v>
      </c>
      <c r="C9" s="56" t="s">
        <v>754</v>
      </c>
    </row>
    <row r="10" spans="1:3">
      <c r="A10" s="56">
        <v>9</v>
      </c>
      <c r="B10" s="59" t="s">
        <v>762</v>
      </c>
      <c r="C10" s="56" t="s">
        <v>763</v>
      </c>
    </row>
    <row r="11" spans="1:3">
      <c r="A11" s="56">
        <v>10</v>
      </c>
      <c r="B11" s="59" t="s">
        <v>764</v>
      </c>
      <c r="C11" s="56" t="s">
        <v>763</v>
      </c>
    </row>
    <row r="12" spans="1:3">
      <c r="A12" s="56">
        <v>11</v>
      </c>
      <c r="B12" s="59" t="s">
        <v>765</v>
      </c>
      <c r="C12" s="56" t="s">
        <v>766</v>
      </c>
    </row>
    <row r="13" spans="1:3">
      <c r="A13" s="56">
        <v>12</v>
      </c>
      <c r="B13" s="59" t="s">
        <v>767</v>
      </c>
      <c r="C13" s="56" t="s">
        <v>768</v>
      </c>
    </row>
    <row r="14" spans="1:3">
      <c r="A14" s="56">
        <v>13</v>
      </c>
      <c r="B14" s="58" t="s">
        <v>769</v>
      </c>
      <c r="C14" s="56" t="s">
        <v>768</v>
      </c>
    </row>
    <row r="15" spans="1:3">
      <c r="A15" s="56">
        <v>14</v>
      </c>
      <c r="B15" s="58" t="s">
        <v>770</v>
      </c>
      <c r="C15" s="56" t="s">
        <v>771</v>
      </c>
    </row>
    <row r="16" spans="1:3">
      <c r="A16" s="56">
        <v>15</v>
      </c>
      <c r="B16" s="58" t="s">
        <v>772</v>
      </c>
      <c r="C16" s="56" t="s">
        <v>771</v>
      </c>
    </row>
    <row r="17" spans="1:3">
      <c r="A17" s="56">
        <v>16</v>
      </c>
      <c r="B17" s="58" t="s">
        <v>773</v>
      </c>
      <c r="C17" s="56" t="s">
        <v>771</v>
      </c>
    </row>
    <row r="18" spans="1:3">
      <c r="A18" s="56">
        <v>17</v>
      </c>
      <c r="B18" s="58" t="s">
        <v>774</v>
      </c>
      <c r="C18" s="56" t="s">
        <v>771</v>
      </c>
    </row>
    <row r="19" spans="1:3">
      <c r="A19" s="56">
        <v>18</v>
      </c>
      <c r="B19" s="58" t="s">
        <v>775</v>
      </c>
      <c r="C19" s="56" t="s">
        <v>771</v>
      </c>
    </row>
    <row r="20" spans="1:3">
      <c r="A20" s="56">
        <v>19</v>
      </c>
      <c r="B20" s="58" t="s">
        <v>776</v>
      </c>
      <c r="C20" s="56" t="s">
        <v>771</v>
      </c>
    </row>
    <row r="21" spans="1:3">
      <c r="A21" s="56">
        <v>20</v>
      </c>
      <c r="B21" s="58" t="s">
        <v>777</v>
      </c>
      <c r="C21" s="56" t="s">
        <v>771</v>
      </c>
    </row>
    <row r="22" spans="1:3">
      <c r="A22" s="56">
        <v>21</v>
      </c>
      <c r="B22" s="58" t="s">
        <v>778</v>
      </c>
      <c r="C22" s="56" t="s">
        <v>771</v>
      </c>
    </row>
    <row r="23" spans="1:3">
      <c r="A23" s="56">
        <v>21</v>
      </c>
      <c r="B23" s="58" t="s">
        <v>779</v>
      </c>
      <c r="C23" s="56" t="s">
        <v>768</v>
      </c>
    </row>
    <row r="24" spans="1:3">
      <c r="A24" s="56">
        <v>22</v>
      </c>
      <c r="B24" s="59" t="s">
        <v>780</v>
      </c>
      <c r="C24" s="56" t="s">
        <v>766</v>
      </c>
    </row>
    <row r="25" spans="1:3">
      <c r="A25" s="56">
        <v>23</v>
      </c>
      <c r="B25" s="56" t="s">
        <v>781</v>
      </c>
      <c r="C25" s="56" t="s">
        <v>754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showGridLines="0" workbookViewId="0">
      <selection activeCell="D38" sqref="D38"/>
    </sheetView>
  </sheetViews>
  <sheetFormatPr defaultColWidth="11.42578125" defaultRowHeight="15"/>
  <cols>
    <col min="1" max="1" width="42.140625" customWidth="1"/>
    <col min="2" max="2" width="9.28515625" customWidth="1"/>
    <col min="3" max="3" width="16.42578125" customWidth="1"/>
    <col min="4" max="4" width="13.42578125" bestFit="1" customWidth="1"/>
  </cols>
  <sheetData>
    <row r="1" spans="1:4">
      <c r="A1" s="46" t="s">
        <v>782</v>
      </c>
      <c r="B1" s="46" t="s">
        <v>783</v>
      </c>
      <c r="C1" s="46" t="s">
        <v>784</v>
      </c>
      <c r="D1" s="46" t="s">
        <v>785</v>
      </c>
    </row>
    <row r="2" spans="1:4">
      <c r="A2" s="51" t="s">
        <v>786</v>
      </c>
      <c r="B2" s="51" t="s">
        <v>787</v>
      </c>
      <c r="C2" s="51" t="s">
        <v>788</v>
      </c>
      <c r="D2" s="47">
        <v>1</v>
      </c>
    </row>
    <row r="3" spans="1:4">
      <c r="A3" s="51" t="s">
        <v>789</v>
      </c>
      <c r="B3" s="51" t="s">
        <v>790</v>
      </c>
      <c r="C3" s="51" t="s">
        <v>791</v>
      </c>
      <c r="D3" s="47">
        <v>3</v>
      </c>
    </row>
    <row r="4" spans="1:4">
      <c r="A4" s="51" t="s">
        <v>792</v>
      </c>
      <c r="B4" s="51" t="s">
        <v>793</v>
      </c>
      <c r="C4" s="51" t="s">
        <v>791</v>
      </c>
      <c r="D4" s="47">
        <v>4</v>
      </c>
    </row>
    <row r="5" spans="1:4">
      <c r="A5" s="54" t="s">
        <v>794</v>
      </c>
      <c r="B5" s="54" t="s">
        <v>795</v>
      </c>
      <c r="C5" s="54" t="s">
        <v>791</v>
      </c>
      <c r="D5" s="48">
        <v>2</v>
      </c>
    </row>
    <row r="6" spans="1:4">
      <c r="A6" s="54" t="s">
        <v>339</v>
      </c>
      <c r="B6" s="54" t="s">
        <v>796</v>
      </c>
      <c r="C6" s="54" t="s">
        <v>791</v>
      </c>
      <c r="D6" s="48">
        <v>5</v>
      </c>
    </row>
    <row r="7" spans="1:4" ht="25.5">
      <c r="A7" s="54" t="s">
        <v>797</v>
      </c>
      <c r="B7" s="54" t="s">
        <v>798</v>
      </c>
      <c r="C7" s="54" t="s">
        <v>799</v>
      </c>
      <c r="D7" s="48">
        <v>7</v>
      </c>
    </row>
    <row r="8" spans="1:4">
      <c r="A8" s="54" t="s">
        <v>800</v>
      </c>
      <c r="B8" s="54" t="s">
        <v>801</v>
      </c>
      <c r="C8" s="54" t="s">
        <v>799</v>
      </c>
      <c r="D8" s="48">
        <v>8</v>
      </c>
    </row>
    <row r="9" spans="1:4" ht="25.5">
      <c r="A9" s="55" t="s">
        <v>802</v>
      </c>
      <c r="B9" s="55" t="s">
        <v>803</v>
      </c>
      <c r="C9" s="55" t="s">
        <v>799</v>
      </c>
      <c r="D9" s="48">
        <v>9</v>
      </c>
    </row>
    <row r="10" spans="1:4" ht="17.25" customHeight="1">
      <c r="A10" s="54" t="s">
        <v>804</v>
      </c>
      <c r="B10" s="54" t="s">
        <v>805</v>
      </c>
      <c r="C10" s="54" t="s">
        <v>799</v>
      </c>
      <c r="D10" s="48">
        <v>6</v>
      </c>
    </row>
    <row r="11" spans="1:4">
      <c r="A11" s="53" t="s">
        <v>806</v>
      </c>
      <c r="B11" s="53" t="s">
        <v>807</v>
      </c>
      <c r="C11" s="53" t="s">
        <v>788</v>
      </c>
      <c r="D11" s="49">
        <v>10</v>
      </c>
    </row>
    <row r="12" spans="1:4">
      <c r="A12" s="53" t="s">
        <v>808</v>
      </c>
      <c r="B12" s="53" t="s">
        <v>809</v>
      </c>
      <c r="C12" s="53" t="s">
        <v>791</v>
      </c>
      <c r="D12" s="49">
        <v>16</v>
      </c>
    </row>
    <row r="13" spans="1:4">
      <c r="A13" s="53" t="s">
        <v>810</v>
      </c>
      <c r="B13" s="53" t="s">
        <v>811</v>
      </c>
      <c r="C13" s="53" t="s">
        <v>788</v>
      </c>
      <c r="D13" s="49">
        <v>14</v>
      </c>
    </row>
    <row r="14" spans="1:4">
      <c r="A14" s="53" t="s">
        <v>812</v>
      </c>
      <c r="B14" s="53" t="s">
        <v>813</v>
      </c>
      <c r="C14" s="53" t="s">
        <v>788</v>
      </c>
      <c r="D14" s="49">
        <v>12</v>
      </c>
    </row>
    <row r="15" spans="1:4">
      <c r="A15" s="53" t="s">
        <v>814</v>
      </c>
      <c r="B15" s="53" t="s">
        <v>815</v>
      </c>
      <c r="C15" s="53" t="s">
        <v>788</v>
      </c>
      <c r="D15" s="49">
        <v>11</v>
      </c>
    </row>
    <row r="16" spans="1:4">
      <c r="A16" s="53" t="s">
        <v>816</v>
      </c>
      <c r="B16" s="53" t="s">
        <v>817</v>
      </c>
      <c r="C16" s="53" t="s">
        <v>788</v>
      </c>
      <c r="D16" s="49">
        <v>13</v>
      </c>
    </row>
    <row r="17" spans="1:4">
      <c r="A17" s="53" t="s">
        <v>818</v>
      </c>
      <c r="B17" s="53" t="s">
        <v>819</v>
      </c>
      <c r="C17" s="53" t="s">
        <v>799</v>
      </c>
      <c r="D17" s="49">
        <v>15</v>
      </c>
    </row>
    <row r="18" spans="1:4">
      <c r="A18" s="52" t="s">
        <v>820</v>
      </c>
      <c r="B18" s="52" t="s">
        <v>821</v>
      </c>
      <c r="C18" s="52" t="s">
        <v>799</v>
      </c>
      <c r="D18" s="50">
        <v>17</v>
      </c>
    </row>
    <row r="19" spans="1:4">
      <c r="A19" s="52" t="s">
        <v>822</v>
      </c>
      <c r="B19" s="52" t="s">
        <v>823</v>
      </c>
      <c r="C19" s="52" t="s">
        <v>791</v>
      </c>
      <c r="D19" s="50">
        <v>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
  <sheetViews>
    <sheetView workbookViewId="0">
      <selection activeCell="F5" sqref="F5"/>
    </sheetView>
  </sheetViews>
  <sheetFormatPr defaultColWidth="11.42578125" defaultRowHeight="15"/>
  <cols>
    <col min="1" max="1" width="46.28515625" customWidth="1"/>
    <col min="3" max="3" width="19.5703125" customWidth="1"/>
  </cols>
  <sheetData>
    <row r="1" spans="1:3">
      <c r="A1" s="64" t="s">
        <v>824</v>
      </c>
      <c r="B1" s="64" t="s">
        <v>825</v>
      </c>
      <c r="C1" s="64" t="s">
        <v>826</v>
      </c>
    </row>
    <row r="2" spans="1:3">
      <c r="A2" t="s">
        <v>827</v>
      </c>
      <c r="B2" s="60">
        <v>1</v>
      </c>
      <c r="C2" t="s">
        <v>788</v>
      </c>
    </row>
    <row r="3" spans="1:3">
      <c r="A3" t="s">
        <v>828</v>
      </c>
      <c r="B3" s="63">
        <v>1</v>
      </c>
      <c r="C3" t="s">
        <v>791</v>
      </c>
    </row>
    <row r="4" spans="1:3">
      <c r="A4" t="s">
        <v>829</v>
      </c>
      <c r="B4" s="61">
        <v>1</v>
      </c>
      <c r="C4" t="s">
        <v>754</v>
      </c>
    </row>
    <row r="5" spans="1:3">
      <c r="A5" t="s">
        <v>830</v>
      </c>
      <c r="B5" s="63">
        <v>2</v>
      </c>
      <c r="C5" t="s">
        <v>791</v>
      </c>
    </row>
    <row r="6" spans="1:3">
      <c r="A6" t="s">
        <v>831</v>
      </c>
      <c r="B6" s="63">
        <v>2</v>
      </c>
      <c r="C6" t="s">
        <v>788</v>
      </c>
    </row>
    <row r="7" spans="1:3">
      <c r="A7" t="s">
        <v>832</v>
      </c>
      <c r="B7" s="60">
        <v>2</v>
      </c>
      <c r="C7" t="s">
        <v>788</v>
      </c>
    </row>
    <row r="8" spans="1:3">
      <c r="A8" t="s">
        <v>833</v>
      </c>
      <c r="B8" s="63">
        <v>2</v>
      </c>
      <c r="C8" t="s">
        <v>791</v>
      </c>
    </row>
    <row r="9" spans="1:3">
      <c r="A9" t="s">
        <v>834</v>
      </c>
      <c r="B9" s="62">
        <v>2</v>
      </c>
      <c r="C9" t="s">
        <v>791</v>
      </c>
    </row>
    <row r="10" spans="1:3">
      <c r="A10" t="s">
        <v>835</v>
      </c>
      <c r="B10" s="62">
        <v>2</v>
      </c>
      <c r="C10" t="s">
        <v>791</v>
      </c>
    </row>
    <row r="11" spans="1:3">
      <c r="A11" t="s">
        <v>836</v>
      </c>
      <c r="B11" s="62">
        <v>2</v>
      </c>
      <c r="C11" t="s">
        <v>791</v>
      </c>
    </row>
    <row r="12" spans="1:3">
      <c r="A12" t="s">
        <v>837</v>
      </c>
      <c r="B12" s="62">
        <v>2</v>
      </c>
      <c r="C12" t="s">
        <v>791</v>
      </c>
    </row>
    <row r="13" spans="1:3">
      <c r="A13" t="s">
        <v>838</v>
      </c>
      <c r="B13" s="61">
        <v>3</v>
      </c>
      <c r="C13" t="s">
        <v>754</v>
      </c>
    </row>
    <row r="14" spans="1:3">
      <c r="A14" t="s">
        <v>839</v>
      </c>
      <c r="B14" s="60">
        <v>8</v>
      </c>
      <c r="C14" t="s">
        <v>788</v>
      </c>
    </row>
    <row r="15" spans="1:3">
      <c r="A15" t="s">
        <v>840</v>
      </c>
      <c r="B15" s="62">
        <v>3</v>
      </c>
      <c r="C15" t="s">
        <v>754</v>
      </c>
    </row>
    <row r="16" spans="1:3">
      <c r="A16" t="s">
        <v>841</v>
      </c>
      <c r="B16" s="61">
        <v>4</v>
      </c>
      <c r="C16" t="s">
        <v>754</v>
      </c>
    </row>
    <row r="17" spans="1:3">
      <c r="A17" t="s">
        <v>842</v>
      </c>
      <c r="B17" s="63">
        <v>2</v>
      </c>
      <c r="C17" t="s">
        <v>754</v>
      </c>
    </row>
    <row r="18" spans="1:3">
      <c r="A18" t="s">
        <v>843</v>
      </c>
      <c r="B18" s="62">
        <v>3</v>
      </c>
      <c r="C18" t="s">
        <v>791</v>
      </c>
    </row>
    <row r="19" spans="1:3">
      <c r="A19" t="s">
        <v>844</v>
      </c>
      <c r="B19" s="62">
        <v>4</v>
      </c>
      <c r="C19" t="s">
        <v>791</v>
      </c>
    </row>
    <row r="20" spans="1:3">
      <c r="A20" t="s">
        <v>845</v>
      </c>
      <c r="B20" s="62">
        <v>1</v>
      </c>
      <c r="C20" t="s">
        <v>788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7"/>
  <sheetViews>
    <sheetView showGridLines="0" workbookViewId="0">
      <selection sqref="A1:B7"/>
    </sheetView>
  </sheetViews>
  <sheetFormatPr defaultColWidth="11.42578125" defaultRowHeight="15"/>
  <cols>
    <col min="2" max="2" width="15.140625" customWidth="1"/>
  </cols>
  <sheetData>
    <row r="1" spans="1:2">
      <c r="A1" s="65" t="s">
        <v>846</v>
      </c>
      <c r="B1" s="65" t="s">
        <v>784</v>
      </c>
    </row>
    <row r="2" spans="1:2">
      <c r="A2" s="56" t="s">
        <v>394</v>
      </c>
      <c r="B2" s="56" t="s">
        <v>847</v>
      </c>
    </row>
    <row r="3" spans="1:2">
      <c r="A3" s="56" t="s">
        <v>848</v>
      </c>
      <c r="B3" s="56" t="s">
        <v>847</v>
      </c>
    </row>
    <row r="4" spans="1:2">
      <c r="A4" s="56" t="s">
        <v>849</v>
      </c>
      <c r="B4" s="56" t="s">
        <v>850</v>
      </c>
    </row>
    <row r="5" spans="1:2">
      <c r="A5" s="56" t="s">
        <v>402</v>
      </c>
      <c r="B5" s="56" t="s">
        <v>850</v>
      </c>
    </row>
    <row r="6" spans="1:2">
      <c r="A6" s="56" t="s">
        <v>398</v>
      </c>
      <c r="B6" s="56" t="s">
        <v>851</v>
      </c>
    </row>
    <row r="7" spans="1:2">
      <c r="A7" s="56" t="s">
        <v>390</v>
      </c>
      <c r="B7" s="56" t="s">
        <v>851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8"/>
  <sheetViews>
    <sheetView showGridLines="0" workbookViewId="0">
      <selection activeCell="A8" sqref="A8"/>
    </sheetView>
  </sheetViews>
  <sheetFormatPr defaultColWidth="11.42578125" defaultRowHeight="15"/>
  <cols>
    <col min="1" max="1" width="18.42578125" customWidth="1"/>
  </cols>
  <sheetData>
    <row r="1" spans="1:1">
      <c r="A1" s="21" t="s">
        <v>852</v>
      </c>
    </row>
    <row r="2" spans="1:1" ht="16.5" customHeight="1">
      <c r="A2" s="19" t="s">
        <v>56</v>
      </c>
    </row>
    <row r="3" spans="1:1" ht="16.5" customHeight="1">
      <c r="A3" s="19" t="s">
        <v>82</v>
      </c>
    </row>
    <row r="4" spans="1:1" ht="16.5" customHeight="1">
      <c r="A4" s="19" t="s">
        <v>90</v>
      </c>
    </row>
    <row r="5" spans="1:1" ht="16.5" customHeight="1">
      <c r="A5" s="19" t="s">
        <v>99</v>
      </c>
    </row>
    <row r="6" spans="1:1" ht="16.5" customHeight="1">
      <c r="A6" s="19" t="s">
        <v>192</v>
      </c>
    </row>
    <row r="7" spans="1:1" ht="16.5" customHeight="1">
      <c r="A7" s="19" t="s">
        <v>853</v>
      </c>
    </row>
    <row r="8" spans="1:1" ht="16.5" customHeight="1">
      <c r="A8" s="20" t="s">
        <v>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reaci_x00f3_n xmlns="e573e552-bd5b-49ef-b258-b37cea520ca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E4FF7AA3A5EE4DA2E73138C76C3EAC" ma:contentTypeVersion="14" ma:contentTypeDescription="Crear nuevo documento." ma:contentTypeScope="" ma:versionID="d8c42c2cd79488418869faf8b5086371">
  <xsd:schema xmlns:xsd="http://www.w3.org/2001/XMLSchema" xmlns:xs="http://www.w3.org/2001/XMLSchema" xmlns:p="http://schemas.microsoft.com/office/2006/metadata/properties" xmlns:ns2="e573e552-bd5b-49ef-b258-b37cea520cae" xmlns:ns3="caa0d3d9-ed69-4dad-a90c-fdf219a03e6b" targetNamespace="http://schemas.microsoft.com/office/2006/metadata/properties" ma:root="true" ma:fieldsID="4a2eb5f0e05632b02f78083348499089" ns2:_="" ns3:_="">
    <xsd:import namespace="e573e552-bd5b-49ef-b258-b37cea520cae"/>
    <xsd:import namespace="caa0d3d9-ed69-4dad-a90c-fdf219a03e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2:Cre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3e552-bd5b-49ef-b258-b37cea520c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Creaci_x00f3_n" ma:index="21" nillable="true" ma:displayName="Creación" ma:description="Fecha de seguimiento" ma:format="DateOnly" ma:internalName="Creaci_x00f3_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aa0d3d9-ed69-4dad-a90c-fdf219a03e6b"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0D2CE8-9BC7-442E-BBE5-EA4A1DDE0112}"/>
</file>

<file path=customXml/itemProps2.xml><?xml version="1.0" encoding="utf-8"?>
<ds:datastoreItem xmlns:ds="http://schemas.openxmlformats.org/officeDocument/2006/customXml" ds:itemID="{9E718B21-BEF7-4F57-90CD-9F346DD09A00}"/>
</file>

<file path=customXml/itemProps3.xml><?xml version="1.0" encoding="utf-8"?>
<ds:datastoreItem xmlns:ds="http://schemas.openxmlformats.org/officeDocument/2006/customXml" ds:itemID="{45FB2587-56EC-4026-9701-2B27CB8ABD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Eliana Gomez Murillo</dc:creator>
  <cp:keywords/>
  <dc:description/>
  <cp:lastModifiedBy>Maria Cristina Vargas Tovar</cp:lastModifiedBy>
  <cp:revision/>
  <dcterms:created xsi:type="dcterms:W3CDTF">2019-04-01T18:52:07Z</dcterms:created>
  <dcterms:modified xsi:type="dcterms:W3CDTF">2022-03-12T05:00:40Z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0x010100EDE4FF7AA3A5EE4DA2E73138C76C3EAC</vt:lpwstr>
  </property>
</Properties>
</file>