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esupuesto\SeguimientoInstrumentosPlanificacion_2014\"/>
    </mc:Choice>
  </mc:AlternateContent>
  <bookViews>
    <workbookView xWindow="120" yWindow="15" windowWidth="15135" windowHeight="8130"/>
  </bookViews>
  <sheets>
    <sheet name="Plan Financiero Inversión" sheetId="1" r:id="rId1"/>
    <sheet name="Hoja2" sheetId="2" r:id="rId2"/>
    <sheet name="Hoja3" sheetId="3" r:id="rId3"/>
  </sheets>
  <definedNames>
    <definedName name="_xlnm._FilterDatabase" localSheetId="0" hidden="1">'Plan Financiero Inversión'!$A$4:$V$39</definedName>
  </definedNames>
  <calcPr calcId="152511"/>
</workbook>
</file>

<file path=xl/calcChain.xml><?xml version="1.0" encoding="utf-8"?>
<calcChain xmlns="http://schemas.openxmlformats.org/spreadsheetml/2006/main">
  <c r="T35" i="1" l="1"/>
  <c r="S35" i="1"/>
  <c r="T32" i="1"/>
  <c r="S32" i="1"/>
  <c r="T27" i="1"/>
  <c r="S27" i="1"/>
  <c r="T23" i="1"/>
  <c r="S23" i="1"/>
  <c r="T19" i="1"/>
  <c r="S19" i="1"/>
  <c r="T15" i="1"/>
  <c r="S15" i="1"/>
  <c r="T12" i="1"/>
  <c r="S12" i="1"/>
  <c r="T8" i="1"/>
  <c r="S8" i="1"/>
  <c r="T5" i="1"/>
  <c r="T39" i="1" s="1"/>
  <c r="S5" i="1"/>
  <c r="S39" i="1" s="1"/>
  <c r="R5" i="1" l="1"/>
  <c r="R35" i="1"/>
  <c r="Q35" i="1"/>
  <c r="R32" i="1"/>
  <c r="Q32" i="1"/>
  <c r="R27" i="1"/>
  <c r="Q27" i="1"/>
  <c r="R23" i="1"/>
  <c r="Q23" i="1"/>
  <c r="R19" i="1"/>
  <c r="Q19" i="1"/>
  <c r="R15" i="1"/>
  <c r="Q15" i="1"/>
  <c r="R12" i="1"/>
  <c r="Q12" i="1"/>
  <c r="R8" i="1"/>
  <c r="Q8" i="1"/>
  <c r="Q5" i="1"/>
  <c r="Q39" i="1" s="1"/>
  <c r="R39" i="1" l="1"/>
  <c r="O5" i="1" l="1"/>
  <c r="P35" i="1"/>
  <c r="P32" i="1"/>
  <c r="P27" i="1"/>
  <c r="P23" i="1"/>
  <c r="P19" i="1"/>
  <c r="P15" i="1"/>
  <c r="P12" i="1"/>
  <c r="P8" i="1"/>
  <c r="P5" i="1"/>
  <c r="U5" i="1"/>
  <c r="U8" i="1"/>
  <c r="U12" i="1"/>
  <c r="U15" i="1"/>
  <c r="U19" i="1"/>
  <c r="U23" i="1"/>
  <c r="U27" i="1"/>
  <c r="U32" i="1"/>
  <c r="U35" i="1"/>
  <c r="P39" i="1" l="1"/>
  <c r="U39" i="1"/>
  <c r="O35" i="1"/>
  <c r="O32" i="1"/>
  <c r="O27" i="1"/>
  <c r="O23" i="1"/>
  <c r="O19" i="1"/>
  <c r="O15" i="1"/>
  <c r="O12" i="1"/>
  <c r="O8" i="1"/>
  <c r="O39" i="1" l="1"/>
  <c r="N35" i="1" l="1"/>
  <c r="N32" i="1"/>
  <c r="N27" i="1"/>
  <c r="N23" i="1"/>
  <c r="N19" i="1"/>
  <c r="N15" i="1"/>
  <c r="N12" i="1"/>
  <c r="N8" i="1"/>
  <c r="N5" i="1"/>
  <c r="N39" i="1" l="1"/>
  <c r="M35" i="1"/>
  <c r="M32" i="1"/>
  <c r="M27" i="1"/>
  <c r="M23" i="1"/>
  <c r="M19" i="1"/>
  <c r="M15" i="1"/>
  <c r="M12" i="1"/>
  <c r="M8" i="1"/>
  <c r="M5" i="1"/>
  <c r="M39" i="1" l="1"/>
  <c r="L35" i="1"/>
  <c r="L32" i="1"/>
  <c r="L27" i="1"/>
  <c r="L23" i="1"/>
  <c r="L19" i="1"/>
  <c r="L15" i="1"/>
  <c r="L12" i="1"/>
  <c r="L8" i="1"/>
  <c r="L5" i="1"/>
  <c r="L39" i="1" l="1"/>
  <c r="K35" i="1"/>
  <c r="K32" i="1"/>
  <c r="K27" i="1"/>
  <c r="K23" i="1"/>
  <c r="K19" i="1"/>
  <c r="K15" i="1"/>
  <c r="K12" i="1"/>
  <c r="K8" i="1"/>
  <c r="K5" i="1"/>
  <c r="K39" i="1" l="1"/>
  <c r="J35" i="1"/>
  <c r="J32" i="1"/>
  <c r="J27" i="1"/>
  <c r="J23" i="1"/>
  <c r="J19" i="1"/>
  <c r="J15" i="1"/>
  <c r="J12" i="1"/>
  <c r="J8" i="1"/>
  <c r="J5" i="1"/>
  <c r="J39" i="1" l="1"/>
  <c r="I35" i="1"/>
  <c r="I32" i="1"/>
  <c r="I27" i="1"/>
  <c r="I23" i="1"/>
  <c r="I19" i="1"/>
  <c r="I15" i="1"/>
  <c r="I12" i="1"/>
  <c r="I8" i="1"/>
  <c r="I5" i="1"/>
  <c r="I39" i="1" l="1"/>
  <c r="V38" i="1"/>
  <c r="V37" i="1"/>
  <c r="V36" i="1"/>
  <c r="V34" i="1"/>
  <c r="V33" i="1"/>
  <c r="V31" i="1"/>
  <c r="V30" i="1"/>
  <c r="V29" i="1"/>
  <c r="V28" i="1"/>
  <c r="V26" i="1"/>
  <c r="V25" i="1"/>
  <c r="V24" i="1"/>
  <c r="V22" i="1"/>
  <c r="V21" i="1"/>
  <c r="V20" i="1"/>
  <c r="V18" i="1"/>
  <c r="V17" i="1"/>
  <c r="V16" i="1"/>
  <c r="V14" i="1"/>
  <c r="V13" i="1"/>
  <c r="V11" i="1"/>
  <c r="V10" i="1"/>
  <c r="V9" i="1"/>
  <c r="V7" i="1"/>
  <c r="H35" i="1" l="1"/>
  <c r="H32" i="1"/>
  <c r="H27" i="1"/>
  <c r="H23" i="1"/>
  <c r="H19" i="1"/>
  <c r="H15" i="1"/>
  <c r="H12" i="1"/>
  <c r="H8" i="1"/>
  <c r="H5" i="1"/>
  <c r="H39" i="1" l="1"/>
  <c r="V6" i="1" l="1"/>
  <c r="D5" i="1"/>
  <c r="E5" i="1"/>
  <c r="F5" i="1"/>
  <c r="G5" i="1"/>
  <c r="D8" i="1"/>
  <c r="E8" i="1"/>
  <c r="F8" i="1"/>
  <c r="G8" i="1"/>
  <c r="D12" i="1"/>
  <c r="E12" i="1"/>
  <c r="F12" i="1"/>
  <c r="G12" i="1"/>
  <c r="D15" i="1"/>
  <c r="E15" i="1"/>
  <c r="F15" i="1"/>
  <c r="G15" i="1"/>
  <c r="D19" i="1"/>
  <c r="E19" i="1"/>
  <c r="F19" i="1"/>
  <c r="G19" i="1"/>
  <c r="D23" i="1"/>
  <c r="E23" i="1"/>
  <c r="F23" i="1"/>
  <c r="G23" i="1"/>
  <c r="D27" i="1"/>
  <c r="E27" i="1"/>
  <c r="F27" i="1"/>
  <c r="G27" i="1"/>
  <c r="D32" i="1"/>
  <c r="E32" i="1"/>
  <c r="F32" i="1"/>
  <c r="G32" i="1"/>
  <c r="D35" i="1"/>
  <c r="E35" i="1"/>
  <c r="F35" i="1"/>
  <c r="G35" i="1"/>
  <c r="C5" i="1"/>
  <c r="C8" i="1"/>
  <c r="C12" i="1"/>
  <c r="C15" i="1"/>
  <c r="C19" i="1"/>
  <c r="C23" i="1"/>
  <c r="C27" i="1"/>
  <c r="C32" i="1"/>
  <c r="C35" i="1"/>
  <c r="B35" i="1"/>
  <c r="B32" i="1"/>
  <c r="B27" i="1"/>
  <c r="B23" i="1"/>
  <c r="B19" i="1"/>
  <c r="B15" i="1"/>
  <c r="B12" i="1"/>
  <c r="B8" i="1"/>
  <c r="B5" i="1"/>
  <c r="V35" i="1" l="1"/>
  <c r="V32" i="1"/>
  <c r="B39" i="1"/>
  <c r="V8" i="1"/>
  <c r="V23" i="1"/>
  <c r="V15" i="1"/>
  <c r="G39" i="1"/>
  <c r="V12" i="1"/>
  <c r="V19" i="1"/>
  <c r="F39" i="1"/>
  <c r="E39" i="1"/>
  <c r="V27" i="1"/>
  <c r="D39" i="1"/>
  <c r="V5" i="1"/>
  <c r="C39" i="1"/>
  <c r="V39" i="1" l="1"/>
</calcChain>
</file>

<file path=xl/sharedStrings.xml><?xml version="1.0" encoding="utf-8"?>
<sst xmlns="http://schemas.openxmlformats.org/spreadsheetml/2006/main" count="60" uniqueCount="60">
  <si>
    <t>PROGRAMAS/ PROYECTOS Y ACTIVIDADES</t>
  </si>
  <si>
    <t>TOTAL</t>
  </si>
  <si>
    <t>PROGRAMA I – Planificación Ambiental del Territorio</t>
  </si>
  <si>
    <t>PROYECTO 1 - Ordenamiento ambiental del territorio</t>
  </si>
  <si>
    <t>PROYECTO 2 - Planeación ambiental participativa</t>
  </si>
  <si>
    <t>PROGRAMA II - Integración de la información, el conocimiento y la comunicación</t>
  </si>
  <si>
    <t>PROYECTO 3 - Consolidación del sistema de información ambiental</t>
  </si>
  <si>
    <t>PROYECTO 4 - Integración del conocimiento</t>
  </si>
  <si>
    <t>PROYECTO 5 - Promoción de la comunicación para la participación</t>
  </si>
  <si>
    <t>PROGRAMA III -Administración integral del patrimonio ambiental</t>
  </si>
  <si>
    <t>PROYECTO 6 - Fortalecimiento de la capacidad operativa para la administración integral del patrimonio ambiental</t>
  </si>
  <si>
    <t>PROYECTO 7 - Promoción de la cultura de la legalidad ambiental</t>
  </si>
  <si>
    <t>PROGRAMA IV -Construcción de una cultura ambiental responsable y ética</t>
  </si>
  <si>
    <t>PROYECTO 8 - Fortalecimiento de las organizaciones ambientales</t>
  </si>
  <si>
    <t>PROYECTO 9 - Fortalecimiento de las comunidades étnicas y rurales</t>
  </si>
  <si>
    <t>PROYECTO 10 - Educación ambiental para la gestión integral del patrimonio ambiental</t>
  </si>
  <si>
    <t xml:space="preserve">PROGRAMA V -Gestión integral de la biodiversidad y sus servicios ecosistémicos </t>
  </si>
  <si>
    <t>PROYECTO 11 - Manejo integral de áreas protegidas</t>
  </si>
  <si>
    <t>PROYECTO 12 - Áreas priorizadas con acciones de conservación y uso sostenible</t>
  </si>
  <si>
    <t>PROYECTO 13 - Ordenación y manejo de los bosques naturales</t>
  </si>
  <si>
    <t>PROGRAMA VI -Gestión integral del recurso hídrico</t>
  </si>
  <si>
    <t>PROYECTO 14 - Información y conocimiento del recurso hídrico (oferta, demanda y calidad)</t>
  </si>
  <si>
    <t>PROYECTO 15 - Planificación hidrológica participativa</t>
  </si>
  <si>
    <t>PROYECTO 16- Monitoreo integral del recurso hídrico</t>
  </si>
  <si>
    <t>PROGRAMA VII - Gestión ambiental sectorial y urbana</t>
  </si>
  <si>
    <t>PROYECTO 17 -Mejoramiento del saneamiento ambiental</t>
  </si>
  <si>
    <t>PROYECTO 19 -Prácticas sostenibles en procesos productivos</t>
  </si>
  <si>
    <t>PROYECTO 20 - Gestión de la calidad del aire</t>
  </si>
  <si>
    <t xml:space="preserve">PROGRAMA VIII - Gestión del riesgo y adaptación al cambio climático </t>
  </si>
  <si>
    <t>PROYECTO 21 - Prevención y mitigación del riesgo asociados a fenómenos naturales</t>
  </si>
  <si>
    <t>PROYECTO 22 - Adaptación al cambio climático</t>
  </si>
  <si>
    <t>PROGRAMA IX - Desarrollo administrativo y fortalecimiento institucional</t>
  </si>
  <si>
    <t>PROYECTO 23 - Gestión del talento humano</t>
  </si>
  <si>
    <t>PROYECTO 24 - Gestión logística de bienes y servicios</t>
  </si>
  <si>
    <t>PROYECTO 25 - Gestión para la participación y el control social</t>
  </si>
  <si>
    <r>
      <t xml:space="preserve">PROYECTO 18 - Gestión integral de residuos </t>
    </r>
    <r>
      <rPr>
        <sz val="8"/>
        <color rgb="FF000000"/>
        <rFont val="Arial"/>
        <family val="2"/>
      </rPr>
      <t>aprovechables y no aprovechables</t>
    </r>
    <r>
      <rPr>
        <sz val="8"/>
        <color theme="1"/>
        <rFont val="Arial"/>
        <family val="2"/>
      </rPr>
      <t xml:space="preserve"> </t>
    </r>
  </si>
  <si>
    <t>Saldo a la Fecha</t>
  </si>
  <si>
    <t>FORMATO</t>
  </si>
  <si>
    <t>TOTAL Plan de Acción 2014</t>
  </si>
  <si>
    <t>CORPORACIÓN AUTÓNOMA REGIONAL DEL CENTRO DE ANTIOQUIA - CORANTIOQUIA</t>
  </si>
  <si>
    <t>Seguimineto Plan de Acción - Proyectos de Inversión</t>
  </si>
  <si>
    <t>Resolución 19532</t>
  </si>
  <si>
    <t>Acuerdo 447</t>
  </si>
  <si>
    <t>Resolución 19576</t>
  </si>
  <si>
    <t>Resolución 19598</t>
  </si>
  <si>
    <t>Acuerdo 446</t>
  </si>
  <si>
    <t>Resolución 19271</t>
  </si>
  <si>
    <t>Resolución 19233</t>
  </si>
  <si>
    <t>Resolución 19217</t>
  </si>
  <si>
    <t>Resolución 19095</t>
  </si>
  <si>
    <t>Resolución 19076</t>
  </si>
  <si>
    <t>Resolución 19813</t>
  </si>
  <si>
    <t>Resolución 19887</t>
  </si>
  <si>
    <t>Resolución 19940</t>
  </si>
  <si>
    <t>Resolución 20040</t>
  </si>
  <si>
    <t>Resolución 20150</t>
  </si>
  <si>
    <t>Resolución 20331</t>
  </si>
  <si>
    <t>Resolución 20452</t>
  </si>
  <si>
    <t>Resolución 20500</t>
  </si>
  <si>
    <t>Actualizado: 31 de diciembre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</si>
</sst>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righ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1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2" sqref="A2"/>
      <selection pane="bottomRight" activeCell="D11" sqref="D11"/>
    </sheetView>
  </sheetViews>
  <sheetFormatPr baseColWidth="10" defaultRowHeight="15" x14ac:dyDescent="0.25"/>
  <cols>
    <col min="1" max="1" width="27.28515625" style="7" customWidth="1"/>
    <col min="2" max="2" width="17.42578125" style="1" bestFit="1" customWidth="1"/>
    <col min="3" max="3" width="13.85546875" style="1" bestFit="1" customWidth="1"/>
    <col min="4" max="4" width="15" customWidth="1"/>
    <col min="5" max="5" width="14.5703125" customWidth="1"/>
    <col min="6" max="6" width="15" customWidth="1"/>
    <col min="7" max="7" width="15.140625" customWidth="1"/>
    <col min="8" max="8" width="15.28515625" customWidth="1"/>
    <col min="9" max="9" width="16.85546875" customWidth="1"/>
    <col min="10" max="10" width="12.28515625" customWidth="1"/>
    <col min="11" max="12" width="11.42578125" customWidth="1"/>
    <col min="13" max="13" width="12.28515625" customWidth="1"/>
    <col min="14" max="15" width="11.42578125" customWidth="1"/>
    <col min="16" max="16" width="12" customWidth="1"/>
    <col min="17" max="18" width="11.42578125" customWidth="1"/>
    <col min="19" max="19" width="11.85546875" customWidth="1"/>
    <col min="20" max="21" width="11.42578125" customWidth="1"/>
    <col min="22" max="22" width="16.85546875" bestFit="1" customWidth="1"/>
  </cols>
  <sheetData>
    <row r="1" spans="1:22" x14ac:dyDescent="0.25">
      <c r="A1" s="14" t="s">
        <v>39</v>
      </c>
      <c r="B1" s="14"/>
      <c r="C1" s="14"/>
      <c r="D1" s="14"/>
      <c r="E1" s="14"/>
    </row>
    <row r="2" spans="1:22" x14ac:dyDescent="0.25">
      <c r="A2" s="15" t="s">
        <v>40</v>
      </c>
      <c r="B2" s="15"/>
      <c r="C2" s="15"/>
      <c r="D2" s="15"/>
      <c r="E2" s="15"/>
    </row>
    <row r="4" spans="1:22" s="1" customFormat="1" ht="25.5" x14ac:dyDescent="0.25">
      <c r="A4" s="2" t="s">
        <v>0</v>
      </c>
      <c r="B4" s="11" t="s">
        <v>38</v>
      </c>
      <c r="C4" s="11" t="s">
        <v>50</v>
      </c>
      <c r="D4" s="11" t="s">
        <v>49</v>
      </c>
      <c r="E4" s="12" t="s">
        <v>48</v>
      </c>
      <c r="F4" s="12" t="s">
        <v>47</v>
      </c>
      <c r="G4" s="12" t="s">
        <v>46</v>
      </c>
      <c r="H4" s="13" t="s">
        <v>45</v>
      </c>
      <c r="I4" s="11" t="s">
        <v>41</v>
      </c>
      <c r="J4" s="13" t="s">
        <v>42</v>
      </c>
      <c r="K4" s="11" t="s">
        <v>43</v>
      </c>
      <c r="L4" s="11" t="s">
        <v>44</v>
      </c>
      <c r="M4" s="11" t="s">
        <v>51</v>
      </c>
      <c r="N4" s="11" t="s">
        <v>52</v>
      </c>
      <c r="O4" s="11" t="s">
        <v>53</v>
      </c>
      <c r="P4" s="11" t="s">
        <v>54</v>
      </c>
      <c r="Q4" s="11" t="s">
        <v>55</v>
      </c>
      <c r="R4" s="11" t="s">
        <v>56</v>
      </c>
      <c r="S4" s="11" t="s">
        <v>57</v>
      </c>
      <c r="T4" s="11" t="s">
        <v>58</v>
      </c>
      <c r="U4" s="9" t="s">
        <v>37</v>
      </c>
      <c r="V4" s="2" t="s">
        <v>36</v>
      </c>
    </row>
    <row r="5" spans="1:22" ht="22.5" x14ac:dyDescent="0.25">
      <c r="A5" s="5" t="s">
        <v>2</v>
      </c>
      <c r="B5" s="3">
        <f>SUM(B6:B7)</f>
        <v>2116686201</v>
      </c>
      <c r="C5" s="3">
        <f>SUM(C6:C7)</f>
        <v>0</v>
      </c>
      <c r="D5" s="3">
        <f t="shared" ref="D5:V5" si="0">SUM(D6:D7)</f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ref="H5:R5" si="1">SUM(H6:H7)</f>
        <v>0</v>
      </c>
      <c r="I5" s="3">
        <f t="shared" si="1"/>
        <v>0</v>
      </c>
      <c r="J5" s="3">
        <f t="shared" si="1"/>
        <v>0</v>
      </c>
      <c r="K5" s="3">
        <f t="shared" si="1"/>
        <v>0</v>
      </c>
      <c r="L5" s="3">
        <f t="shared" si="1"/>
        <v>0</v>
      </c>
      <c r="M5" s="3">
        <f t="shared" si="1"/>
        <v>0</v>
      </c>
      <c r="N5" s="3">
        <f t="shared" si="1"/>
        <v>0</v>
      </c>
      <c r="O5" s="3">
        <f t="shared" si="1"/>
        <v>0</v>
      </c>
      <c r="P5" s="3">
        <f t="shared" si="1"/>
        <v>0</v>
      </c>
      <c r="Q5" s="3">
        <f t="shared" si="1"/>
        <v>0</v>
      </c>
      <c r="R5" s="3">
        <f t="shared" si="1"/>
        <v>0</v>
      </c>
      <c r="S5" s="3">
        <f t="shared" ref="S5:T5" si="2">SUM(S6:S7)</f>
        <v>0</v>
      </c>
      <c r="T5" s="3">
        <f t="shared" si="2"/>
        <v>0</v>
      </c>
      <c r="U5" s="3">
        <f t="shared" si="0"/>
        <v>0</v>
      </c>
      <c r="V5" s="3">
        <f t="shared" si="0"/>
        <v>2116686201</v>
      </c>
    </row>
    <row r="6" spans="1:22" s="4" customFormat="1" ht="22.5" x14ac:dyDescent="0.25">
      <c r="A6" s="6" t="s">
        <v>3</v>
      </c>
      <c r="B6" s="8">
        <v>1273143101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107000000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f>SUM(B6:U6)</f>
        <v>1380143101</v>
      </c>
    </row>
    <row r="7" spans="1:22" s="4" customFormat="1" ht="22.5" x14ac:dyDescent="0.25">
      <c r="A7" s="6" t="s">
        <v>4</v>
      </c>
      <c r="B7" s="8">
        <v>843543100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-107000000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f>SUM(B7:U7)</f>
        <v>736543100</v>
      </c>
    </row>
    <row r="8" spans="1:22" ht="48.75" customHeight="1" x14ac:dyDescent="0.25">
      <c r="A8" s="5" t="s">
        <v>5</v>
      </c>
      <c r="B8" s="3">
        <f>SUM(B9:B11)</f>
        <v>4169970695</v>
      </c>
      <c r="C8" s="3">
        <f>SUM(C9:C11)</f>
        <v>0</v>
      </c>
      <c r="D8" s="3">
        <f t="shared" ref="D8:V8" si="3">SUM(D9:D11)</f>
        <v>0</v>
      </c>
      <c r="E8" s="3">
        <f t="shared" si="3"/>
        <v>0</v>
      </c>
      <c r="F8" s="3">
        <f t="shared" si="3"/>
        <v>0</v>
      </c>
      <c r="G8" s="3">
        <f t="shared" si="3"/>
        <v>0</v>
      </c>
      <c r="H8" s="3">
        <f t="shared" ref="H8:R8" si="4">SUM(H9:H11)</f>
        <v>0</v>
      </c>
      <c r="I8" s="3">
        <f t="shared" si="4"/>
        <v>0</v>
      </c>
      <c r="J8" s="3">
        <f t="shared" si="4"/>
        <v>0</v>
      </c>
      <c r="K8" s="3">
        <f t="shared" si="4"/>
        <v>0</v>
      </c>
      <c r="L8" s="3">
        <f t="shared" si="4"/>
        <v>0</v>
      </c>
      <c r="M8" s="3">
        <f t="shared" si="4"/>
        <v>0</v>
      </c>
      <c r="N8" s="3">
        <f t="shared" si="4"/>
        <v>0</v>
      </c>
      <c r="O8" s="3">
        <f t="shared" si="4"/>
        <v>0</v>
      </c>
      <c r="P8" s="3">
        <f t="shared" si="4"/>
        <v>0</v>
      </c>
      <c r="Q8" s="3">
        <f t="shared" si="4"/>
        <v>0</v>
      </c>
      <c r="R8" s="3">
        <f t="shared" si="4"/>
        <v>0</v>
      </c>
      <c r="S8" s="3">
        <f t="shared" ref="S8:T8" si="5">SUM(S9:S11)</f>
        <v>0</v>
      </c>
      <c r="T8" s="3">
        <f t="shared" si="5"/>
        <v>0</v>
      </c>
      <c r="U8" s="3">
        <f t="shared" si="3"/>
        <v>0</v>
      </c>
      <c r="V8" s="3">
        <f t="shared" si="3"/>
        <v>4169970695</v>
      </c>
    </row>
    <row r="9" spans="1:22" s="4" customFormat="1" ht="22.5" x14ac:dyDescent="0.25">
      <c r="A9" s="6" t="s">
        <v>6</v>
      </c>
      <c r="B9" s="8">
        <v>2621798989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-195000000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f>SUM(B9:U9)</f>
        <v>2426798989</v>
      </c>
    </row>
    <row r="10" spans="1:22" s="4" customFormat="1" ht="22.5" x14ac:dyDescent="0.25">
      <c r="A10" s="6" t="s">
        <v>7</v>
      </c>
      <c r="B10" s="8">
        <v>308171706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f>SUM(B10:U10)</f>
        <v>308171706</v>
      </c>
    </row>
    <row r="11" spans="1:22" s="4" customFormat="1" ht="22.5" x14ac:dyDescent="0.25">
      <c r="A11" s="6" t="s">
        <v>8</v>
      </c>
      <c r="B11" s="8">
        <v>1240000000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195000000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f>SUM(B11:U11)</f>
        <v>1435000000</v>
      </c>
    </row>
    <row r="12" spans="1:22" ht="38.25" customHeight="1" x14ac:dyDescent="0.25">
      <c r="A12" s="5" t="s">
        <v>9</v>
      </c>
      <c r="B12" s="3">
        <f>SUM(B13:B14)</f>
        <v>12678153960</v>
      </c>
      <c r="C12" s="3">
        <f>SUM(C13:C14)</f>
        <v>0</v>
      </c>
      <c r="D12" s="3">
        <f t="shared" ref="D12:V12" si="6">SUM(D13:D14)</f>
        <v>0</v>
      </c>
      <c r="E12" s="3">
        <f t="shared" si="6"/>
        <v>0</v>
      </c>
      <c r="F12" s="3">
        <f t="shared" si="6"/>
        <v>0</v>
      </c>
      <c r="G12" s="3">
        <f t="shared" si="6"/>
        <v>0</v>
      </c>
      <c r="H12" s="3">
        <f t="shared" ref="H12:R12" si="7">SUM(H13:H14)</f>
        <v>0</v>
      </c>
      <c r="I12" s="3">
        <f t="shared" si="7"/>
        <v>0</v>
      </c>
      <c r="J12" s="3">
        <f t="shared" si="7"/>
        <v>0</v>
      </c>
      <c r="K12" s="3">
        <f t="shared" si="7"/>
        <v>0</v>
      </c>
      <c r="L12" s="3">
        <f t="shared" si="7"/>
        <v>0</v>
      </c>
      <c r="M12" s="3">
        <f t="shared" si="7"/>
        <v>0</v>
      </c>
      <c r="N12" s="3">
        <f t="shared" si="7"/>
        <v>0</v>
      </c>
      <c r="O12" s="3">
        <f t="shared" si="7"/>
        <v>416292822</v>
      </c>
      <c r="P12" s="3">
        <f t="shared" si="7"/>
        <v>0</v>
      </c>
      <c r="Q12" s="3">
        <f t="shared" si="7"/>
        <v>0</v>
      </c>
      <c r="R12" s="3">
        <f t="shared" si="7"/>
        <v>0</v>
      </c>
      <c r="S12" s="3">
        <f t="shared" ref="S12:T12" si="8">SUM(S13:S14)</f>
        <v>17010908</v>
      </c>
      <c r="T12" s="3">
        <f t="shared" si="8"/>
        <v>0</v>
      </c>
      <c r="U12" s="3">
        <f t="shared" si="6"/>
        <v>0</v>
      </c>
      <c r="V12" s="3">
        <f t="shared" si="6"/>
        <v>13111457690</v>
      </c>
    </row>
    <row r="13" spans="1:22" s="4" customFormat="1" ht="45" x14ac:dyDescent="0.25">
      <c r="A13" s="6" t="s">
        <v>10</v>
      </c>
      <c r="B13" s="8">
        <v>11739533040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17010908</v>
      </c>
      <c r="T13" s="8">
        <v>0</v>
      </c>
      <c r="U13" s="8">
        <v>0</v>
      </c>
      <c r="V13" s="8">
        <f>SUM(B13:U13)</f>
        <v>11756543948</v>
      </c>
    </row>
    <row r="14" spans="1:22" s="4" customFormat="1" ht="22.5" x14ac:dyDescent="0.25">
      <c r="A14" s="6" t="s">
        <v>11</v>
      </c>
      <c r="B14" s="8">
        <v>938620920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416292822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f>SUM(B14:U14)</f>
        <v>1354913742</v>
      </c>
    </row>
    <row r="15" spans="1:22" ht="38.25" customHeight="1" x14ac:dyDescent="0.25">
      <c r="A15" s="5" t="s">
        <v>12</v>
      </c>
      <c r="B15" s="3">
        <f>SUM(B16:B18)</f>
        <v>4978404997</v>
      </c>
      <c r="C15" s="3">
        <f>SUM(C16:C18)</f>
        <v>1119791794</v>
      </c>
      <c r="D15" s="3">
        <f t="shared" ref="D15:V15" si="9">SUM(D16:D18)</f>
        <v>138026347</v>
      </c>
      <c r="E15" s="3">
        <f t="shared" si="9"/>
        <v>0</v>
      </c>
      <c r="F15" s="3">
        <f t="shared" si="9"/>
        <v>0</v>
      </c>
      <c r="G15" s="3">
        <f t="shared" si="9"/>
        <v>0</v>
      </c>
      <c r="H15" s="3">
        <f t="shared" ref="H15:R15" si="10">SUM(H16:H18)</f>
        <v>0</v>
      </c>
      <c r="I15" s="3">
        <f t="shared" si="10"/>
        <v>0</v>
      </c>
      <c r="J15" s="3">
        <f t="shared" si="10"/>
        <v>0</v>
      </c>
      <c r="K15" s="3">
        <f t="shared" si="10"/>
        <v>336295516</v>
      </c>
      <c r="L15" s="3">
        <f t="shared" si="10"/>
        <v>0</v>
      </c>
      <c r="M15" s="3">
        <f t="shared" si="10"/>
        <v>0</v>
      </c>
      <c r="N15" s="3">
        <f t="shared" si="10"/>
        <v>0</v>
      </c>
      <c r="O15" s="3">
        <f t="shared" si="10"/>
        <v>0</v>
      </c>
      <c r="P15" s="3">
        <f t="shared" si="10"/>
        <v>0</v>
      </c>
      <c r="Q15" s="3">
        <f t="shared" si="10"/>
        <v>0</v>
      </c>
      <c r="R15" s="3">
        <f t="shared" si="10"/>
        <v>0</v>
      </c>
      <c r="S15" s="3">
        <f t="shared" ref="S15:T15" si="11">SUM(S16:S18)</f>
        <v>0</v>
      </c>
      <c r="T15" s="3">
        <f t="shared" si="11"/>
        <v>0</v>
      </c>
      <c r="U15" s="3">
        <f t="shared" si="9"/>
        <v>0</v>
      </c>
      <c r="V15" s="3">
        <f t="shared" si="9"/>
        <v>6572518654</v>
      </c>
    </row>
    <row r="16" spans="1:22" s="4" customFormat="1" ht="22.5" x14ac:dyDescent="0.25">
      <c r="A16" s="6" t="s">
        <v>13</v>
      </c>
      <c r="B16" s="8">
        <v>1525500283</v>
      </c>
      <c r="C16" s="8">
        <v>97612000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47000000</v>
      </c>
      <c r="J16" s="8">
        <v>0</v>
      </c>
      <c r="K16" s="8">
        <v>0</v>
      </c>
      <c r="L16" s="8">
        <v>37000000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f>SUM(B16:U16)</f>
        <v>1707112283</v>
      </c>
    </row>
    <row r="17" spans="1:22" s="4" customFormat="1" ht="22.5" x14ac:dyDescent="0.25">
      <c r="A17" s="6" t="s">
        <v>14</v>
      </c>
      <c r="B17" s="8">
        <v>1192436111</v>
      </c>
      <c r="C17" s="8">
        <v>763972444</v>
      </c>
      <c r="D17" s="8">
        <v>45266182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327025516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34600000</v>
      </c>
      <c r="S17" s="8">
        <v>0</v>
      </c>
      <c r="T17" s="8">
        <v>0</v>
      </c>
      <c r="U17" s="8">
        <v>0</v>
      </c>
      <c r="V17" s="8">
        <f>SUM(B17:U17)</f>
        <v>2363300253</v>
      </c>
    </row>
    <row r="18" spans="1:22" s="4" customFormat="1" ht="33.75" x14ac:dyDescent="0.25">
      <c r="A18" s="6" t="s">
        <v>15</v>
      </c>
      <c r="B18" s="8">
        <v>2260468603</v>
      </c>
      <c r="C18" s="8">
        <v>258207350</v>
      </c>
      <c r="D18" s="8">
        <v>92760165</v>
      </c>
      <c r="E18" s="8">
        <v>0</v>
      </c>
      <c r="F18" s="8">
        <v>0</v>
      </c>
      <c r="G18" s="8">
        <v>0</v>
      </c>
      <c r="H18" s="8">
        <v>0</v>
      </c>
      <c r="I18" s="8">
        <v>-47000000</v>
      </c>
      <c r="J18" s="8">
        <v>0</v>
      </c>
      <c r="K18" s="8">
        <v>9270000</v>
      </c>
      <c r="L18" s="8">
        <v>-37000000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-34600000</v>
      </c>
      <c r="S18" s="8">
        <v>0</v>
      </c>
      <c r="T18" s="8">
        <v>0</v>
      </c>
      <c r="U18" s="8">
        <v>0</v>
      </c>
      <c r="V18" s="8">
        <f>SUM(B18:U18)</f>
        <v>2502106118</v>
      </c>
    </row>
    <row r="19" spans="1:22" ht="33.75" x14ac:dyDescent="0.25">
      <c r="A19" s="5" t="s">
        <v>16</v>
      </c>
      <c r="B19" s="3">
        <f>SUM(B20:B22)</f>
        <v>7729318977</v>
      </c>
      <c r="C19" s="3">
        <f>SUM(C20:C22)</f>
        <v>0</v>
      </c>
      <c r="D19" s="3">
        <f t="shared" ref="D19:V19" si="12">SUM(D20:D22)</f>
        <v>460041506</v>
      </c>
      <c r="E19" s="3">
        <f t="shared" si="12"/>
        <v>0</v>
      </c>
      <c r="F19" s="3">
        <f t="shared" si="12"/>
        <v>112722100</v>
      </c>
      <c r="G19" s="3">
        <f t="shared" si="12"/>
        <v>0</v>
      </c>
      <c r="H19" s="3">
        <f t="shared" ref="H19:R19" si="13">SUM(H20:H22)</f>
        <v>0</v>
      </c>
      <c r="I19" s="3">
        <f t="shared" si="13"/>
        <v>0</v>
      </c>
      <c r="J19" s="3">
        <f t="shared" si="13"/>
        <v>0</v>
      </c>
      <c r="K19" s="3">
        <f t="shared" si="13"/>
        <v>50000000</v>
      </c>
      <c r="L19" s="3">
        <f t="shared" si="13"/>
        <v>0</v>
      </c>
      <c r="M19" s="3">
        <f t="shared" si="13"/>
        <v>399275116</v>
      </c>
      <c r="N19" s="3">
        <f t="shared" si="13"/>
        <v>0</v>
      </c>
      <c r="O19" s="3">
        <f t="shared" si="13"/>
        <v>0</v>
      </c>
      <c r="P19" s="3">
        <f t="shared" si="13"/>
        <v>0</v>
      </c>
      <c r="Q19" s="3">
        <f t="shared" si="13"/>
        <v>22083264</v>
      </c>
      <c r="R19" s="3">
        <f t="shared" si="13"/>
        <v>0</v>
      </c>
      <c r="S19" s="3">
        <f t="shared" ref="S19:T19" si="14">SUM(S20:S22)</f>
        <v>1300000000</v>
      </c>
      <c r="T19" s="3">
        <f t="shared" si="14"/>
        <v>0</v>
      </c>
      <c r="U19" s="3">
        <f t="shared" si="12"/>
        <v>0</v>
      </c>
      <c r="V19" s="3">
        <f t="shared" si="12"/>
        <v>10073440963</v>
      </c>
    </row>
    <row r="20" spans="1:22" s="4" customFormat="1" ht="22.5" x14ac:dyDescent="0.25">
      <c r="A20" s="6" t="s">
        <v>17</v>
      </c>
      <c r="B20" s="8">
        <v>4894155193</v>
      </c>
      <c r="C20" s="8">
        <v>0</v>
      </c>
      <c r="D20" s="8">
        <v>41356439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50000000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1300000000</v>
      </c>
      <c r="T20" s="8">
        <v>0</v>
      </c>
      <c r="U20" s="8">
        <v>0</v>
      </c>
      <c r="V20" s="8">
        <f>SUM(B20:U20)</f>
        <v>6285511632</v>
      </c>
    </row>
    <row r="21" spans="1:22" s="4" customFormat="1" ht="33.75" x14ac:dyDescent="0.25">
      <c r="A21" s="6" t="s">
        <v>18</v>
      </c>
      <c r="B21" s="8">
        <v>1916330577</v>
      </c>
      <c r="C21" s="8">
        <v>0</v>
      </c>
      <c r="D21" s="8">
        <v>166008217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359299852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8">
        <v>0</v>
      </c>
      <c r="U21" s="8">
        <v>0</v>
      </c>
      <c r="V21" s="8">
        <f>SUM(B21:U21)</f>
        <v>2441638646</v>
      </c>
    </row>
    <row r="22" spans="1:22" s="4" customFormat="1" ht="22.5" x14ac:dyDescent="0.25">
      <c r="A22" s="6" t="s">
        <v>19</v>
      </c>
      <c r="B22" s="8">
        <v>918833207</v>
      </c>
      <c r="C22" s="8">
        <v>0</v>
      </c>
      <c r="D22" s="8">
        <v>252676850</v>
      </c>
      <c r="E22" s="8">
        <v>0</v>
      </c>
      <c r="F22" s="8">
        <v>112722100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39975264</v>
      </c>
      <c r="N22" s="8">
        <v>0</v>
      </c>
      <c r="O22" s="8">
        <v>0</v>
      </c>
      <c r="P22" s="8">
        <v>0</v>
      </c>
      <c r="Q22" s="8">
        <v>22083264</v>
      </c>
      <c r="R22" s="8">
        <v>0</v>
      </c>
      <c r="S22" s="8">
        <v>0</v>
      </c>
      <c r="T22" s="8">
        <v>0</v>
      </c>
      <c r="U22" s="8">
        <v>0</v>
      </c>
      <c r="V22" s="8">
        <f>SUM(B22:U22)</f>
        <v>1346290685</v>
      </c>
    </row>
    <row r="23" spans="1:22" ht="22.5" x14ac:dyDescent="0.25">
      <c r="A23" s="5" t="s">
        <v>20</v>
      </c>
      <c r="B23" s="3">
        <f>SUM(B24:B26)</f>
        <v>3354957386</v>
      </c>
      <c r="C23" s="3">
        <f>SUM(C24:C26)</f>
        <v>0</v>
      </c>
      <c r="D23" s="3">
        <f t="shared" ref="D23:V23" si="15">SUM(D24:D26)</f>
        <v>578507194</v>
      </c>
      <c r="E23" s="3">
        <f t="shared" si="15"/>
        <v>0</v>
      </c>
      <c r="F23" s="3">
        <f t="shared" si="15"/>
        <v>41789365</v>
      </c>
      <c r="G23" s="3">
        <f t="shared" si="15"/>
        <v>0</v>
      </c>
      <c r="H23" s="3">
        <f t="shared" ref="H23:R23" si="16">SUM(H24:H26)</f>
        <v>0</v>
      </c>
      <c r="I23" s="3">
        <f t="shared" si="16"/>
        <v>0</v>
      </c>
      <c r="J23" s="3">
        <f t="shared" si="16"/>
        <v>1940000000</v>
      </c>
      <c r="K23" s="3">
        <f t="shared" si="16"/>
        <v>67508644</v>
      </c>
      <c r="L23" s="3">
        <f t="shared" si="16"/>
        <v>0</v>
      </c>
      <c r="M23" s="3">
        <f t="shared" si="16"/>
        <v>0</v>
      </c>
      <c r="N23" s="3">
        <f t="shared" si="16"/>
        <v>0</v>
      </c>
      <c r="O23" s="3">
        <f t="shared" si="16"/>
        <v>0</v>
      </c>
      <c r="P23" s="3">
        <f t="shared" si="16"/>
        <v>0</v>
      </c>
      <c r="Q23" s="3">
        <f t="shared" si="16"/>
        <v>0</v>
      </c>
      <c r="R23" s="3">
        <f t="shared" si="16"/>
        <v>0</v>
      </c>
      <c r="S23" s="3">
        <f t="shared" ref="S23:T23" si="17">SUM(S24:S26)</f>
        <v>0</v>
      </c>
      <c r="T23" s="3">
        <f t="shared" si="17"/>
        <v>0</v>
      </c>
      <c r="U23" s="3">
        <f t="shared" si="15"/>
        <v>0</v>
      </c>
      <c r="V23" s="3">
        <f t="shared" si="15"/>
        <v>5982762589</v>
      </c>
    </row>
    <row r="24" spans="1:22" s="4" customFormat="1" ht="33.75" x14ac:dyDescent="0.25">
      <c r="A24" s="6" t="s">
        <v>21</v>
      </c>
      <c r="B24" s="8">
        <v>1148417526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f t="shared" ref="V24:V26" si="18">SUM(B24:U24)</f>
        <v>1148417526</v>
      </c>
    </row>
    <row r="25" spans="1:22" s="4" customFormat="1" ht="22.5" x14ac:dyDescent="0.25">
      <c r="A25" s="6" t="s">
        <v>22</v>
      </c>
      <c r="B25" s="8">
        <v>476862918</v>
      </c>
      <c r="C25" s="8">
        <v>0</v>
      </c>
      <c r="D25" s="8">
        <v>578507194</v>
      </c>
      <c r="E25" s="8">
        <v>0</v>
      </c>
      <c r="F25" s="8">
        <v>41789365</v>
      </c>
      <c r="G25" s="8">
        <v>0</v>
      </c>
      <c r="H25" s="8">
        <v>0</v>
      </c>
      <c r="I25" s="8">
        <v>0</v>
      </c>
      <c r="J25" s="8">
        <v>1940000000</v>
      </c>
      <c r="K25" s="8">
        <v>67508644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10000000</v>
      </c>
      <c r="U25" s="8">
        <v>0</v>
      </c>
      <c r="V25" s="8">
        <f t="shared" si="18"/>
        <v>3114668121</v>
      </c>
    </row>
    <row r="26" spans="1:22" s="4" customFormat="1" ht="22.5" x14ac:dyDescent="0.25">
      <c r="A26" s="6" t="s">
        <v>23</v>
      </c>
      <c r="B26" s="8">
        <v>1729676942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-10000000</v>
      </c>
      <c r="U26" s="8">
        <v>0</v>
      </c>
      <c r="V26" s="8">
        <f t="shared" si="18"/>
        <v>1719676942</v>
      </c>
    </row>
    <row r="27" spans="1:22" ht="22.5" x14ac:dyDescent="0.25">
      <c r="A27" s="5" t="s">
        <v>24</v>
      </c>
      <c r="B27" s="3">
        <f>SUM(B28:B31)</f>
        <v>6976169494</v>
      </c>
      <c r="C27" s="3">
        <f>SUM(C28:C31)</f>
        <v>0</v>
      </c>
      <c r="D27" s="3">
        <f t="shared" ref="D27:V27" si="19">SUM(D28:D31)</f>
        <v>127841265</v>
      </c>
      <c r="E27" s="3">
        <f t="shared" si="19"/>
        <v>0</v>
      </c>
      <c r="F27" s="3">
        <f t="shared" si="19"/>
        <v>76182450</v>
      </c>
      <c r="G27" s="3">
        <f t="shared" si="19"/>
        <v>0</v>
      </c>
      <c r="H27" s="3">
        <f t="shared" ref="H27:R27" si="20">SUM(H28:H31)</f>
        <v>2964646867</v>
      </c>
      <c r="I27" s="3">
        <f t="shared" si="20"/>
        <v>0</v>
      </c>
      <c r="J27" s="3">
        <f t="shared" si="20"/>
        <v>0</v>
      </c>
      <c r="K27" s="3">
        <f t="shared" si="20"/>
        <v>0</v>
      </c>
      <c r="L27" s="3">
        <f t="shared" si="20"/>
        <v>0</v>
      </c>
      <c r="M27" s="3">
        <f t="shared" si="20"/>
        <v>1050278698</v>
      </c>
      <c r="N27" s="3">
        <f t="shared" si="20"/>
        <v>0</v>
      </c>
      <c r="O27" s="3">
        <f t="shared" si="20"/>
        <v>0</v>
      </c>
      <c r="P27" s="3">
        <f t="shared" si="20"/>
        <v>0</v>
      </c>
      <c r="Q27" s="3">
        <f t="shared" si="20"/>
        <v>0</v>
      </c>
      <c r="R27" s="3">
        <f t="shared" si="20"/>
        <v>0</v>
      </c>
      <c r="S27" s="3">
        <f t="shared" ref="S27:T27" si="21">SUM(S28:S31)</f>
        <v>0</v>
      </c>
      <c r="T27" s="3">
        <f t="shared" si="21"/>
        <v>0</v>
      </c>
      <c r="U27" s="3">
        <f t="shared" si="19"/>
        <v>0</v>
      </c>
      <c r="V27" s="3">
        <f t="shared" si="19"/>
        <v>11195118774</v>
      </c>
    </row>
    <row r="28" spans="1:22" s="4" customFormat="1" ht="22.5" x14ac:dyDescent="0.25">
      <c r="A28" s="6" t="s">
        <v>25</v>
      </c>
      <c r="B28" s="8">
        <v>4937871142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2964646867</v>
      </c>
      <c r="I28" s="8">
        <v>-924801545</v>
      </c>
      <c r="J28" s="8">
        <v>0</v>
      </c>
      <c r="K28" s="8">
        <v>0</v>
      </c>
      <c r="L28" s="8">
        <v>0</v>
      </c>
      <c r="M28" s="8">
        <v>0</v>
      </c>
      <c r="N28" s="8">
        <v>16100720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  <c r="T28" s="8">
        <v>0</v>
      </c>
      <c r="U28" s="8">
        <v>0</v>
      </c>
      <c r="V28" s="8">
        <f t="shared" ref="V28:V31" si="22">SUM(B28:U28)</f>
        <v>6993817184</v>
      </c>
    </row>
    <row r="29" spans="1:22" s="4" customFormat="1" ht="33.75" x14ac:dyDescent="0.25">
      <c r="A29" s="6" t="s">
        <v>35</v>
      </c>
      <c r="B29" s="8">
        <v>1113429725</v>
      </c>
      <c r="C29" s="8">
        <v>0</v>
      </c>
      <c r="D29" s="8">
        <v>10487950</v>
      </c>
      <c r="E29" s="8">
        <v>0</v>
      </c>
      <c r="F29" s="8">
        <v>10487950</v>
      </c>
      <c r="G29" s="8">
        <v>0</v>
      </c>
      <c r="H29" s="8">
        <v>0</v>
      </c>
      <c r="I29" s="8">
        <v>400000000</v>
      </c>
      <c r="J29" s="8">
        <v>0</v>
      </c>
      <c r="K29" s="8">
        <v>0</v>
      </c>
      <c r="L29" s="8">
        <v>0</v>
      </c>
      <c r="M29" s="8">
        <v>0</v>
      </c>
      <c r="N29" s="8">
        <v>-16100720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f t="shared" si="22"/>
        <v>1518304905</v>
      </c>
    </row>
    <row r="30" spans="1:22" s="4" customFormat="1" ht="22.5" x14ac:dyDescent="0.25">
      <c r="A30" s="6" t="s">
        <v>26</v>
      </c>
      <c r="B30" s="8">
        <v>543126973</v>
      </c>
      <c r="C30" s="8">
        <v>0</v>
      </c>
      <c r="D30" s="8">
        <v>55188915</v>
      </c>
      <c r="E30" s="8">
        <v>0</v>
      </c>
      <c r="F30" s="8">
        <v>25970000</v>
      </c>
      <c r="G30" s="8">
        <v>0</v>
      </c>
      <c r="H30" s="8">
        <v>0</v>
      </c>
      <c r="I30" s="8">
        <v>324801545</v>
      </c>
      <c r="J30" s="8">
        <v>0</v>
      </c>
      <c r="K30" s="8">
        <v>0</v>
      </c>
      <c r="L30" s="8">
        <v>0</v>
      </c>
      <c r="M30" s="8">
        <v>800278698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f t="shared" si="22"/>
        <v>1749366131</v>
      </c>
    </row>
    <row r="31" spans="1:22" s="4" customFormat="1" ht="22.5" x14ac:dyDescent="0.25">
      <c r="A31" s="6" t="s">
        <v>27</v>
      </c>
      <c r="B31" s="8">
        <v>381741654</v>
      </c>
      <c r="C31" s="8">
        <v>0</v>
      </c>
      <c r="D31" s="8">
        <v>62164400</v>
      </c>
      <c r="E31" s="8">
        <v>0</v>
      </c>
      <c r="F31" s="8">
        <v>39724500</v>
      </c>
      <c r="G31" s="8">
        <v>0</v>
      </c>
      <c r="H31" s="8">
        <v>0</v>
      </c>
      <c r="I31" s="8">
        <v>200000000</v>
      </c>
      <c r="J31" s="8">
        <v>0</v>
      </c>
      <c r="K31" s="8">
        <v>0</v>
      </c>
      <c r="L31" s="8">
        <v>0</v>
      </c>
      <c r="M31" s="8">
        <v>250000000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  <c r="T31" s="8">
        <v>0</v>
      </c>
      <c r="U31" s="8">
        <v>0</v>
      </c>
      <c r="V31" s="8">
        <f t="shared" si="22"/>
        <v>933630554</v>
      </c>
    </row>
    <row r="32" spans="1:22" ht="33.75" x14ac:dyDescent="0.25">
      <c r="A32" s="5" t="s">
        <v>28</v>
      </c>
      <c r="B32" s="3">
        <f>SUM(B33:B34)</f>
        <v>1700000000</v>
      </c>
      <c r="C32" s="3">
        <f>SUM(C33:C34)</f>
        <v>0</v>
      </c>
      <c r="D32" s="3">
        <f t="shared" ref="D32:V32" si="23">SUM(D33:D34)</f>
        <v>156517756</v>
      </c>
      <c r="E32" s="3">
        <f t="shared" si="23"/>
        <v>2114307380</v>
      </c>
      <c r="F32" s="3">
        <f t="shared" si="23"/>
        <v>0</v>
      </c>
      <c r="G32" s="3">
        <f t="shared" si="23"/>
        <v>700000000</v>
      </c>
      <c r="H32" s="3">
        <f t="shared" ref="H32:R32" si="24">SUM(H33:H34)</f>
        <v>223340033</v>
      </c>
      <c r="I32" s="3">
        <f t="shared" si="24"/>
        <v>0</v>
      </c>
      <c r="J32" s="3">
        <f t="shared" si="24"/>
        <v>0</v>
      </c>
      <c r="K32" s="3">
        <f t="shared" si="24"/>
        <v>0</v>
      </c>
      <c r="L32" s="3">
        <f t="shared" si="24"/>
        <v>0</v>
      </c>
      <c r="M32" s="3">
        <f t="shared" si="24"/>
        <v>0</v>
      </c>
      <c r="N32" s="3">
        <f t="shared" si="24"/>
        <v>0</v>
      </c>
      <c r="O32" s="3">
        <f t="shared" si="24"/>
        <v>0</v>
      </c>
      <c r="P32" s="3">
        <f t="shared" si="24"/>
        <v>1200000000</v>
      </c>
      <c r="Q32" s="3">
        <f t="shared" si="24"/>
        <v>0</v>
      </c>
      <c r="R32" s="3">
        <f t="shared" si="24"/>
        <v>0</v>
      </c>
      <c r="S32" s="3">
        <f t="shared" ref="S32:T32" si="25">SUM(S33:S34)</f>
        <v>0</v>
      </c>
      <c r="T32" s="3">
        <f t="shared" si="25"/>
        <v>0</v>
      </c>
      <c r="U32" s="3">
        <f t="shared" si="23"/>
        <v>0</v>
      </c>
      <c r="V32" s="3">
        <f t="shared" si="23"/>
        <v>6094165169</v>
      </c>
    </row>
    <row r="33" spans="1:22" s="4" customFormat="1" ht="33.75" x14ac:dyDescent="0.25">
      <c r="A33" s="6" t="s">
        <v>29</v>
      </c>
      <c r="B33" s="10">
        <v>1539360000</v>
      </c>
      <c r="C33" s="8">
        <v>0</v>
      </c>
      <c r="D33" s="8">
        <v>156517756</v>
      </c>
      <c r="E33" s="8">
        <v>2114307380</v>
      </c>
      <c r="F33" s="8">
        <v>0</v>
      </c>
      <c r="G33" s="8">
        <v>700000000</v>
      </c>
      <c r="H33" s="8">
        <v>223340033</v>
      </c>
      <c r="I33" s="8">
        <v>-126417177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1200000000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f t="shared" ref="V33:V34" si="26">SUM(B33:U33)</f>
        <v>5807107992</v>
      </c>
    </row>
    <row r="34" spans="1:22" s="4" customFormat="1" ht="22.5" x14ac:dyDescent="0.25">
      <c r="A34" s="6" t="s">
        <v>30</v>
      </c>
      <c r="B34" s="8">
        <v>160640000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126417177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f t="shared" si="26"/>
        <v>287057177</v>
      </c>
    </row>
    <row r="35" spans="1:22" ht="33.75" x14ac:dyDescent="0.25">
      <c r="A35" s="5" t="s">
        <v>31</v>
      </c>
      <c r="B35" s="3">
        <f>SUM(B36:B38)</f>
        <v>5036320786</v>
      </c>
      <c r="C35" s="3">
        <f>SUM(C36:C38)</f>
        <v>0</v>
      </c>
      <c r="D35" s="3">
        <f t="shared" ref="D35:V35" si="27">SUM(D36:D38)</f>
        <v>0</v>
      </c>
      <c r="E35" s="3">
        <f t="shared" si="27"/>
        <v>0</v>
      </c>
      <c r="F35" s="3">
        <f t="shared" si="27"/>
        <v>0</v>
      </c>
      <c r="G35" s="3">
        <f t="shared" si="27"/>
        <v>0</v>
      </c>
      <c r="H35" s="3">
        <f t="shared" ref="H35:R35" si="28">SUM(H36:H38)</f>
        <v>0</v>
      </c>
      <c r="I35" s="3">
        <f t="shared" si="28"/>
        <v>0</v>
      </c>
      <c r="J35" s="3">
        <f t="shared" si="28"/>
        <v>0</v>
      </c>
      <c r="K35" s="3">
        <f t="shared" si="28"/>
        <v>0</v>
      </c>
      <c r="L35" s="3">
        <f t="shared" si="28"/>
        <v>0</v>
      </c>
      <c r="M35" s="3">
        <f t="shared" si="28"/>
        <v>0</v>
      </c>
      <c r="N35" s="3">
        <f t="shared" si="28"/>
        <v>0</v>
      </c>
      <c r="O35" s="3">
        <f t="shared" si="28"/>
        <v>0</v>
      </c>
      <c r="P35" s="3">
        <f t="shared" si="28"/>
        <v>0</v>
      </c>
      <c r="Q35" s="3">
        <f t="shared" si="28"/>
        <v>0</v>
      </c>
      <c r="R35" s="3">
        <f t="shared" si="28"/>
        <v>0</v>
      </c>
      <c r="S35" s="3">
        <f t="shared" ref="S35:T35" si="29">SUM(S36:S38)</f>
        <v>0</v>
      </c>
      <c r="T35" s="3">
        <f t="shared" si="29"/>
        <v>0</v>
      </c>
      <c r="U35" s="3">
        <f t="shared" si="27"/>
        <v>0</v>
      </c>
      <c r="V35" s="3">
        <f t="shared" si="27"/>
        <v>5036320786</v>
      </c>
    </row>
    <row r="36" spans="1:22" s="4" customFormat="1" ht="22.5" x14ac:dyDescent="0.25">
      <c r="A36" s="6" t="s">
        <v>32</v>
      </c>
      <c r="B36" s="8">
        <v>1532706435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-449354574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f t="shared" ref="V36:V38" si="30">SUM(B36:U36)</f>
        <v>1083351861</v>
      </c>
    </row>
    <row r="37" spans="1:22" s="4" customFormat="1" ht="22.5" x14ac:dyDescent="0.25">
      <c r="A37" s="6" t="s">
        <v>33</v>
      </c>
      <c r="B37" s="8">
        <v>3298798351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449354574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f t="shared" si="30"/>
        <v>3748152925</v>
      </c>
    </row>
    <row r="38" spans="1:22" s="4" customFormat="1" ht="22.5" x14ac:dyDescent="0.25">
      <c r="A38" s="6" t="s">
        <v>34</v>
      </c>
      <c r="B38" s="8">
        <v>204816000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f t="shared" si="30"/>
        <v>204816000</v>
      </c>
    </row>
    <row r="39" spans="1:22" x14ac:dyDescent="0.25">
      <c r="A39" s="5" t="s">
        <v>1</v>
      </c>
      <c r="B39" s="3">
        <f>+B5+B8+B12+B15+B19+B23+B27+B32+B35</f>
        <v>48739982496</v>
      </c>
      <c r="C39" s="3">
        <f>+C5+C8+C12+C15+C19+C23+C27+C32+C35</f>
        <v>1119791794</v>
      </c>
      <c r="D39" s="3">
        <f t="shared" ref="D39:G39" si="31">+D5+D8+D12+D15+D19+D23+D27+D32+D35</f>
        <v>1460934068</v>
      </c>
      <c r="E39" s="3">
        <f t="shared" si="31"/>
        <v>2114307380</v>
      </c>
      <c r="F39" s="3">
        <f t="shared" si="31"/>
        <v>230693915</v>
      </c>
      <c r="G39" s="3">
        <f t="shared" si="31"/>
        <v>700000000</v>
      </c>
      <c r="H39" s="3">
        <f t="shared" ref="H39:T39" si="32">+H5+H8+H12+H15+H19+H23+H27+H32+H35</f>
        <v>3187986900</v>
      </c>
      <c r="I39" s="3">
        <f t="shared" si="32"/>
        <v>0</v>
      </c>
      <c r="J39" s="3">
        <f t="shared" si="32"/>
        <v>1940000000</v>
      </c>
      <c r="K39" s="3">
        <f t="shared" si="32"/>
        <v>453804160</v>
      </c>
      <c r="L39" s="3">
        <f t="shared" si="32"/>
        <v>0</v>
      </c>
      <c r="M39" s="3">
        <f t="shared" si="32"/>
        <v>1449553814</v>
      </c>
      <c r="N39" s="3">
        <f t="shared" si="32"/>
        <v>0</v>
      </c>
      <c r="O39" s="3">
        <f t="shared" si="32"/>
        <v>416292822</v>
      </c>
      <c r="P39" s="3">
        <f t="shared" si="32"/>
        <v>1200000000</v>
      </c>
      <c r="Q39" s="3">
        <f t="shared" si="32"/>
        <v>22083264</v>
      </c>
      <c r="R39" s="3">
        <f t="shared" si="32"/>
        <v>0</v>
      </c>
      <c r="S39" s="3">
        <f t="shared" si="32"/>
        <v>1317010908</v>
      </c>
      <c r="T39" s="3">
        <f t="shared" si="32"/>
        <v>0</v>
      </c>
      <c r="U39" s="3">
        <f t="shared" ref="U39:V39" si="33">+U5+U8+U12+U15+U19+U23+U27+U32+U35</f>
        <v>0</v>
      </c>
      <c r="V39" s="3">
        <f t="shared" si="33"/>
        <v>64352441521</v>
      </c>
    </row>
    <row r="41" spans="1:22" x14ac:dyDescent="0.25">
      <c r="A41" s="7" t="s">
        <v>59</v>
      </c>
    </row>
  </sheetData>
  <sheetProtection algorithmName="SHA-512" hashValue="KXbCBuoklgi9ExoR3wdeC5RvR71hM5x3HaxK09RsJV7TEF/JPuunORWVlisk81c0edfDBJchETa1xhEPt1UgAw==" saltValue="MGK0RFoHxcUjxD/i7WZhig==" spinCount="100000" sheet="1" objects="1" scenarios="1"/>
  <mergeCells count="2">
    <mergeCell ref="A1:E1"/>
    <mergeCell ref="A2:E2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3B06659DB1A34CB19663DB64451A23" ma:contentTypeVersion="1" ma:contentTypeDescription="Crear nuevo documento." ma:contentTypeScope="" ma:versionID="4e1b4b99feedddd199be838b674d0929">
  <xsd:schema xmlns:xsd="http://www.w3.org/2001/XMLSchema" xmlns:xs="http://www.w3.org/2001/XMLSchema" xmlns:p="http://schemas.microsoft.com/office/2006/metadata/properties" xmlns:ns2="a7181bfc-b75a-48fa-96e2-ba0254719cd3" targetNamespace="http://schemas.microsoft.com/office/2006/metadata/properties" ma:root="true" ma:fieldsID="79cc97e3f929837835aca9eb9f03bd3d" ns2:_="">
    <xsd:import namespace="a7181bfc-b75a-48fa-96e2-ba0254719cd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81bfc-b75a-48fa-96e2-ba0254719cd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36FDC96-A9BA-4826-911A-FE30EA97F59A}"/>
</file>

<file path=customXml/itemProps2.xml><?xml version="1.0" encoding="utf-8"?>
<ds:datastoreItem xmlns:ds="http://schemas.openxmlformats.org/officeDocument/2006/customXml" ds:itemID="{2C1EB6B7-80A1-43B2-A1AF-481F96B4CD26}"/>
</file>

<file path=customXml/itemProps3.xml><?xml version="1.0" encoding="utf-8"?>
<ds:datastoreItem xmlns:ds="http://schemas.openxmlformats.org/officeDocument/2006/customXml" ds:itemID="{0E70CEFC-2815-4D63-918C-67ADD69915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Financiero Inversión</vt:lpstr>
      <vt:lpstr>Hoja2</vt:lpstr>
      <vt:lpstr>Hoja3</vt:lpstr>
    </vt:vector>
  </TitlesOfParts>
  <Company>CORANTIOQUIA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nguzman</dc:creator>
  <cp:lastModifiedBy>Nancy Cristina Guzman Escobar</cp:lastModifiedBy>
  <cp:lastPrinted>2013-03-01T15:58:35Z</cp:lastPrinted>
  <dcterms:created xsi:type="dcterms:W3CDTF">2013-03-01T15:18:58Z</dcterms:created>
  <dcterms:modified xsi:type="dcterms:W3CDTF">2015-01-30T16:29:53Z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0x010100653B06659DB1A34CB19663DB64451A23</vt:lpwstr>
  </property>
</Properties>
</file>